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55" activeTab="7"/>
  </bookViews>
  <sheets>
    <sheet name="Heaters" sheetId="1" r:id="rId1"/>
    <sheet name="Steam Boilers" sheetId="2" r:id="rId2"/>
    <sheet name="Steam Turbines" sheetId="3" r:id="rId3"/>
    <sheet name="Steam Engines" sheetId="5" r:id="rId4"/>
    <sheet name="Electric Dynamos" sheetId="4" r:id="rId5"/>
    <sheet name="Fluid Pipes" sheetId="6" r:id="rId6"/>
    <sheet name="Electric Wires" sheetId="7" r:id="rId7"/>
    <sheet name="Batteries and Energium crystals" sheetId="8" r:id="rId8"/>
    <sheet name="Converters" sheetId="10" r:id="rId9"/>
    <sheet name="Singleblock Machines" sheetId="11" r:id="rId10"/>
    <sheet name="Item pipes" sheetId="12" r:id="rId11"/>
    <sheet name="Axles" sheetId="13" r:id="rId12"/>
  </sheets>
  <calcPr calcId="124519"/>
</workbook>
</file>

<file path=xl/calcChain.xml><?xml version="1.0" encoding="utf-8"?>
<calcChain xmlns="http://schemas.openxmlformats.org/spreadsheetml/2006/main">
  <c r="E15" i="8"/>
  <c r="F5" i="7"/>
  <c r="G5"/>
  <c r="H5"/>
  <c r="I5"/>
  <c r="J5"/>
  <c r="F6"/>
  <c r="G6"/>
  <c r="H6"/>
  <c r="I6"/>
  <c r="J6"/>
  <c r="F7"/>
  <c r="G7"/>
  <c r="H7"/>
  <c r="I7"/>
  <c r="J7"/>
  <c r="F8"/>
  <c r="G8"/>
  <c r="H8"/>
  <c r="I8"/>
  <c r="J8"/>
  <c r="F9"/>
  <c r="G9"/>
  <c r="H9"/>
  <c r="I9"/>
  <c r="J9"/>
  <c r="F10"/>
  <c r="G10"/>
  <c r="H10"/>
  <c r="I10"/>
  <c r="J10"/>
  <c r="F11"/>
  <c r="G11"/>
  <c r="H11"/>
  <c r="I11"/>
  <c r="J11"/>
  <c r="F12"/>
  <c r="G12"/>
  <c r="H12"/>
  <c r="I12"/>
  <c r="J12"/>
  <c r="F13"/>
  <c r="G13"/>
  <c r="H13"/>
  <c r="I13"/>
  <c r="J13"/>
  <c r="F14"/>
  <c r="G14"/>
  <c r="H14"/>
  <c r="I14"/>
  <c r="J14"/>
  <c r="F15"/>
  <c r="G15"/>
  <c r="H15"/>
  <c r="I15"/>
  <c r="J15"/>
  <c r="F16"/>
  <c r="G16"/>
  <c r="H16"/>
  <c r="I16"/>
  <c r="J16"/>
  <c r="F17"/>
  <c r="G17"/>
  <c r="H17"/>
  <c r="I17"/>
  <c r="J17"/>
  <c r="F18"/>
  <c r="G18"/>
  <c r="H18"/>
  <c r="I18"/>
  <c r="J18"/>
  <c r="F19"/>
  <c r="G19"/>
  <c r="H19"/>
  <c r="I19"/>
  <c r="J19"/>
  <c r="F20"/>
  <c r="G20"/>
  <c r="H20"/>
  <c r="I20"/>
  <c r="J20"/>
  <c r="F21"/>
  <c r="G21"/>
  <c r="H21"/>
  <c r="I21"/>
  <c r="J21"/>
  <c r="F22"/>
  <c r="G22"/>
  <c r="H22"/>
  <c r="I22"/>
  <c r="J22"/>
  <c r="F23"/>
  <c r="G23"/>
  <c r="H23"/>
  <c r="I23"/>
  <c r="J23"/>
  <c r="F24"/>
  <c r="G24"/>
  <c r="H24"/>
  <c r="I24"/>
  <c r="J24"/>
  <c r="F25"/>
  <c r="G25"/>
  <c r="H25"/>
  <c r="I25"/>
  <c r="J25"/>
  <c r="F26"/>
  <c r="G26"/>
  <c r="H26"/>
  <c r="I26"/>
  <c r="J26"/>
  <c r="F27"/>
  <c r="G27"/>
  <c r="H27"/>
  <c r="I27"/>
  <c r="J27"/>
  <c r="F28"/>
  <c r="G28"/>
  <c r="H28"/>
  <c r="I28"/>
  <c r="J28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J4"/>
  <c r="I4"/>
  <c r="H4"/>
  <c r="G4"/>
  <c r="F4"/>
  <c r="C4"/>
  <c r="D6" i="12"/>
  <c r="E6"/>
  <c r="G6" s="1"/>
  <c r="M6" s="1"/>
  <c r="F6"/>
  <c r="L6" s="1"/>
  <c r="H6"/>
  <c r="I6"/>
  <c r="J6"/>
  <c r="D7"/>
  <c r="F7" s="1"/>
  <c r="L7" s="1"/>
  <c r="E7"/>
  <c r="G7" s="1"/>
  <c r="M7" s="1"/>
  <c r="H7"/>
  <c r="I7"/>
  <c r="D8"/>
  <c r="E8"/>
  <c r="G8" s="1"/>
  <c r="M8" s="1"/>
  <c r="F8"/>
  <c r="L8" s="1"/>
  <c r="H8"/>
  <c r="I8"/>
  <c r="J8"/>
  <c r="D9"/>
  <c r="F9" s="1"/>
  <c r="L9" s="1"/>
  <c r="E9"/>
  <c r="G9" s="1"/>
  <c r="M9" s="1"/>
  <c r="H9"/>
  <c r="I9"/>
  <c r="D10"/>
  <c r="E10"/>
  <c r="G10" s="1"/>
  <c r="M10" s="1"/>
  <c r="F10"/>
  <c r="L10" s="1"/>
  <c r="H10"/>
  <c r="I10"/>
  <c r="J10"/>
  <c r="D11"/>
  <c r="F11" s="1"/>
  <c r="L11" s="1"/>
  <c r="E11"/>
  <c r="G11" s="1"/>
  <c r="M11" s="1"/>
  <c r="H11"/>
  <c r="I11"/>
  <c r="D12"/>
  <c r="E12"/>
  <c r="G12" s="1"/>
  <c r="M12" s="1"/>
  <c r="F12"/>
  <c r="L12" s="1"/>
  <c r="H12"/>
  <c r="I12"/>
  <c r="J12"/>
  <c r="D13"/>
  <c r="F13" s="1"/>
  <c r="L13" s="1"/>
  <c r="E13"/>
  <c r="G13" s="1"/>
  <c r="M13" s="1"/>
  <c r="H13"/>
  <c r="I13"/>
  <c r="D14"/>
  <c r="E14"/>
  <c r="G14" s="1"/>
  <c r="M14" s="1"/>
  <c r="F14"/>
  <c r="L14" s="1"/>
  <c r="H14"/>
  <c r="I14"/>
  <c r="J14"/>
  <c r="D15"/>
  <c r="F15" s="1"/>
  <c r="L15" s="1"/>
  <c r="E15"/>
  <c r="G15" s="1"/>
  <c r="M15" s="1"/>
  <c r="H15"/>
  <c r="I15"/>
  <c r="D16"/>
  <c r="E16"/>
  <c r="G16" s="1"/>
  <c r="M16" s="1"/>
  <c r="F16"/>
  <c r="L16" s="1"/>
  <c r="H16"/>
  <c r="I16"/>
  <c r="J16"/>
  <c r="D17"/>
  <c r="F17" s="1"/>
  <c r="L17" s="1"/>
  <c r="E17"/>
  <c r="G17" s="1"/>
  <c r="M17" s="1"/>
  <c r="H17"/>
  <c r="I17"/>
  <c r="D18"/>
  <c r="E18"/>
  <c r="G18" s="1"/>
  <c r="M18" s="1"/>
  <c r="F18"/>
  <c r="L18" s="1"/>
  <c r="H18"/>
  <c r="I18"/>
  <c r="J18"/>
  <c r="D19"/>
  <c r="F19" s="1"/>
  <c r="L19" s="1"/>
  <c r="E19"/>
  <c r="G19" s="1"/>
  <c r="M19" s="1"/>
  <c r="H19"/>
  <c r="I19"/>
  <c r="H5"/>
  <c r="I5"/>
  <c r="G5"/>
  <c r="M5" s="1"/>
  <c r="E5"/>
  <c r="K5" s="1"/>
  <c r="D5"/>
  <c r="F5" s="1"/>
  <c r="L5" s="1"/>
  <c r="C15" i="8"/>
  <c r="D15" s="1"/>
  <c r="F15" s="1"/>
  <c r="G15" s="1"/>
  <c r="C14"/>
  <c r="D14" s="1"/>
  <c r="E14" s="1"/>
  <c r="F14" s="1"/>
  <c r="G14" s="1"/>
  <c r="C6"/>
  <c r="D6" s="1"/>
  <c r="E6" s="1"/>
  <c r="F6" s="1"/>
  <c r="C7"/>
  <c r="D7" s="1"/>
  <c r="E7" s="1"/>
  <c r="F7" s="1"/>
  <c r="C8"/>
  <c r="D8" s="1"/>
  <c r="E8" s="1"/>
  <c r="F8" s="1"/>
  <c r="C9"/>
  <c r="D9" s="1"/>
  <c r="E9" s="1"/>
  <c r="F9" s="1"/>
  <c r="F5"/>
  <c r="E5"/>
  <c r="D5"/>
  <c r="C5"/>
  <c r="D5" i="6"/>
  <c r="E5" s="1"/>
  <c r="F5" s="1"/>
  <c r="G5" s="1"/>
  <c r="H5" s="1"/>
  <c r="I5" s="1"/>
  <c r="J5" s="1"/>
  <c r="K5" s="1"/>
  <c r="D11"/>
  <c r="E11" s="1"/>
  <c r="F11" s="1"/>
  <c r="G11" s="1"/>
  <c r="H11" s="1"/>
  <c r="I11" s="1"/>
  <c r="J11" s="1"/>
  <c r="K11" s="1"/>
  <c r="C6"/>
  <c r="D6" s="1"/>
  <c r="E6" s="1"/>
  <c r="F6" s="1"/>
  <c r="G6" s="1"/>
  <c r="H6" s="1"/>
  <c r="I6" s="1"/>
  <c r="J6" s="1"/>
  <c r="K6" s="1"/>
  <c r="C7"/>
  <c r="D7" s="1"/>
  <c r="E7" s="1"/>
  <c r="F7" s="1"/>
  <c r="G7" s="1"/>
  <c r="H7" s="1"/>
  <c r="I7" s="1"/>
  <c r="J7" s="1"/>
  <c r="K7" s="1"/>
  <c r="C8"/>
  <c r="D8" s="1"/>
  <c r="E8" s="1"/>
  <c r="F8" s="1"/>
  <c r="G8" s="1"/>
  <c r="H8" s="1"/>
  <c r="I8" s="1"/>
  <c r="J8" s="1"/>
  <c r="K8" s="1"/>
  <c r="C9"/>
  <c r="D9" s="1"/>
  <c r="E9" s="1"/>
  <c r="F9" s="1"/>
  <c r="G9" s="1"/>
  <c r="H9" s="1"/>
  <c r="I9" s="1"/>
  <c r="J9" s="1"/>
  <c r="K9" s="1"/>
  <c r="C10"/>
  <c r="D10" s="1"/>
  <c r="E10" s="1"/>
  <c r="F10" s="1"/>
  <c r="G10" s="1"/>
  <c r="H10" s="1"/>
  <c r="I10" s="1"/>
  <c r="J10" s="1"/>
  <c r="K10" s="1"/>
  <c r="C12"/>
  <c r="D12" s="1"/>
  <c r="E12" s="1"/>
  <c r="F12" s="1"/>
  <c r="G12" s="1"/>
  <c r="H12" s="1"/>
  <c r="I12" s="1"/>
  <c r="J12" s="1"/>
  <c r="K12" s="1"/>
  <c r="C13"/>
  <c r="D13" s="1"/>
  <c r="E13" s="1"/>
  <c r="F13" s="1"/>
  <c r="G13" s="1"/>
  <c r="H13" s="1"/>
  <c r="I13" s="1"/>
  <c r="J13" s="1"/>
  <c r="K13" s="1"/>
  <c r="C14"/>
  <c r="D14" s="1"/>
  <c r="E14" s="1"/>
  <c r="F14" s="1"/>
  <c r="G14" s="1"/>
  <c r="H14" s="1"/>
  <c r="I14" s="1"/>
  <c r="J14" s="1"/>
  <c r="K14" s="1"/>
  <c r="C15"/>
  <c r="D15" s="1"/>
  <c r="E15" s="1"/>
  <c r="F15" s="1"/>
  <c r="G15" s="1"/>
  <c r="H15" s="1"/>
  <c r="I15" s="1"/>
  <c r="J15" s="1"/>
  <c r="K15" s="1"/>
  <c r="C16"/>
  <c r="D16" s="1"/>
  <c r="E16" s="1"/>
  <c r="F16" s="1"/>
  <c r="G16" s="1"/>
  <c r="H16" s="1"/>
  <c r="I16" s="1"/>
  <c r="J16" s="1"/>
  <c r="K16" s="1"/>
  <c r="C17"/>
  <c r="D17" s="1"/>
  <c r="E17" s="1"/>
  <c r="F17" s="1"/>
  <c r="G17" s="1"/>
  <c r="H17" s="1"/>
  <c r="I17" s="1"/>
  <c r="J17" s="1"/>
  <c r="K17" s="1"/>
  <c r="C18"/>
  <c r="D18" s="1"/>
  <c r="E18" s="1"/>
  <c r="F18" s="1"/>
  <c r="G18" s="1"/>
  <c r="H18" s="1"/>
  <c r="I18" s="1"/>
  <c r="J18" s="1"/>
  <c r="K18" s="1"/>
  <c r="C19"/>
  <c r="D19" s="1"/>
  <c r="E19" s="1"/>
  <c r="F19" s="1"/>
  <c r="G19" s="1"/>
  <c r="H19" s="1"/>
  <c r="I19" s="1"/>
  <c r="J19" s="1"/>
  <c r="K19" s="1"/>
  <c r="C20"/>
  <c r="D20" s="1"/>
  <c r="E20" s="1"/>
  <c r="F20" s="1"/>
  <c r="G20" s="1"/>
  <c r="H20" s="1"/>
  <c r="I20" s="1"/>
  <c r="J20" s="1"/>
  <c r="K20" s="1"/>
  <c r="C21"/>
  <c r="D21" s="1"/>
  <c r="E21" s="1"/>
  <c r="F21" s="1"/>
  <c r="G21" s="1"/>
  <c r="H21" s="1"/>
  <c r="I21" s="1"/>
  <c r="J21" s="1"/>
  <c r="K21" s="1"/>
  <c r="C22"/>
  <c r="D22" s="1"/>
  <c r="E22" s="1"/>
  <c r="F22" s="1"/>
  <c r="G22" s="1"/>
  <c r="H22" s="1"/>
  <c r="I22" s="1"/>
  <c r="J22" s="1"/>
  <c r="K22" s="1"/>
  <c r="C23"/>
  <c r="D23" s="1"/>
  <c r="E23" s="1"/>
  <c r="F23" s="1"/>
  <c r="G23" s="1"/>
  <c r="H23" s="1"/>
  <c r="I23" s="1"/>
  <c r="J23" s="1"/>
  <c r="K23" s="1"/>
  <c r="C24"/>
  <c r="D24" s="1"/>
  <c r="E24" s="1"/>
  <c r="F24" s="1"/>
  <c r="G24" s="1"/>
  <c r="H24" s="1"/>
  <c r="I24" s="1"/>
  <c r="J24" s="1"/>
  <c r="K24" s="1"/>
  <c r="C4"/>
  <c r="D4" s="1"/>
  <c r="E4" s="1"/>
  <c r="F4" s="1"/>
  <c r="G4" s="1"/>
  <c r="H4" s="1"/>
  <c r="I4" s="1"/>
  <c r="J4" s="1"/>
  <c r="K4" s="1"/>
  <c r="D13" i="4"/>
  <c r="D14"/>
  <c r="D15"/>
  <c r="D12"/>
  <c r="D5"/>
  <c r="D6"/>
  <c r="D7"/>
  <c r="D8"/>
  <c r="D4"/>
  <c r="C23" i="3"/>
  <c r="C24"/>
  <c r="C25"/>
  <c r="C22"/>
  <c r="C5"/>
  <c r="C6"/>
  <c r="C7"/>
  <c r="C8"/>
  <c r="C9"/>
  <c r="C10"/>
  <c r="C11"/>
  <c r="C12"/>
  <c r="C13"/>
  <c r="C14"/>
  <c r="C15"/>
  <c r="C16"/>
  <c r="C17"/>
  <c r="C18"/>
  <c r="C4"/>
  <c r="C18" i="2"/>
  <c r="C19"/>
  <c r="C20"/>
  <c r="C21"/>
  <c r="C17"/>
  <c r="C6"/>
  <c r="D6"/>
  <c r="E6" s="1"/>
  <c r="C7"/>
  <c r="D7"/>
  <c r="E7"/>
  <c r="C8"/>
  <c r="D8"/>
  <c r="E8" s="1"/>
  <c r="C9"/>
  <c r="D9"/>
  <c r="E9" s="1"/>
  <c r="C10"/>
  <c r="D10"/>
  <c r="E10" s="1"/>
  <c r="C11"/>
  <c r="D11"/>
  <c r="E11"/>
  <c r="C12"/>
  <c r="D12"/>
  <c r="E12" s="1"/>
  <c r="C13"/>
  <c r="D13"/>
  <c r="E13" s="1"/>
  <c r="E5"/>
  <c r="D5"/>
  <c r="C5"/>
  <c r="D20" i="1"/>
  <c r="D19"/>
  <c r="D18"/>
  <c r="D17"/>
  <c r="E6"/>
  <c r="E7"/>
  <c r="E10"/>
  <c r="E11"/>
  <c r="E4"/>
  <c r="D5"/>
  <c r="E5" s="1"/>
  <c r="D6"/>
  <c r="D7"/>
  <c r="D8"/>
  <c r="E8" s="1"/>
  <c r="D9"/>
  <c r="E9" s="1"/>
  <c r="D10"/>
  <c r="D11"/>
  <c r="D12"/>
  <c r="E12" s="1"/>
  <c r="D13"/>
  <c r="E13" s="1"/>
  <c r="D4"/>
  <c r="J5" i="12" l="1"/>
  <c r="K18"/>
  <c r="K16"/>
  <c r="K14"/>
  <c r="K12"/>
  <c r="K10"/>
  <c r="K8"/>
  <c r="K6"/>
  <c r="J19"/>
  <c r="J17"/>
  <c r="J15"/>
  <c r="J13"/>
  <c r="J11"/>
  <c r="J9"/>
  <c r="J7"/>
  <c r="K19"/>
  <c r="K17"/>
  <c r="K15"/>
  <c r="K13"/>
  <c r="K11"/>
  <c r="K9"/>
  <c r="K7"/>
</calcChain>
</file>

<file path=xl/sharedStrings.xml><?xml version="1.0" encoding="utf-8"?>
<sst xmlns="http://schemas.openxmlformats.org/spreadsheetml/2006/main" count="545" uniqueCount="229">
  <si>
    <t>Material</t>
  </si>
  <si>
    <t>Normal output, HU/t</t>
  </si>
  <si>
    <t>Efficiency, %</t>
  </si>
  <si>
    <t>Dense or Fluidized bed output, HU/t</t>
  </si>
  <si>
    <t>Dense Fluidized Bed output, HU/t</t>
  </si>
  <si>
    <t>Burning Boxes</t>
  </si>
  <si>
    <t>Lead</t>
  </si>
  <si>
    <t>Bismuth</t>
  </si>
  <si>
    <t>Bronze</t>
  </si>
  <si>
    <t>Invar</t>
  </si>
  <si>
    <t>Steel</t>
  </si>
  <si>
    <t>Titanium</t>
  </si>
  <si>
    <t>Chromium</t>
  </si>
  <si>
    <t>Tungstensteel</t>
  </si>
  <si>
    <t>Tungsten</t>
  </si>
  <si>
    <t>Tantalum Hafnium Carbide</t>
  </si>
  <si>
    <t>Heat Exchangers</t>
  </si>
  <si>
    <t>Dense output, HU/t</t>
  </si>
  <si>
    <t>Normal boiler</t>
  </si>
  <si>
    <t>Strong boiler</t>
  </si>
  <si>
    <t>Heat in, HU/t</t>
  </si>
  <si>
    <t>Steam out, Steam/t</t>
  </si>
  <si>
    <t>Singleblock Steam Boilers</t>
  </si>
  <si>
    <t>Large(Multiblock) Boilers</t>
  </si>
  <si>
    <t>Stainless Steel</t>
  </si>
  <si>
    <t>Adamantium</t>
  </si>
  <si>
    <t>Steam in, Steam/t</t>
  </si>
  <si>
    <t>RU out, RU/t</t>
  </si>
  <si>
    <t>Singleblock Steam Turbines</t>
  </si>
  <si>
    <t>Brass</t>
  </si>
  <si>
    <t>Aluminium</t>
  </si>
  <si>
    <t>Magnalium</t>
  </si>
  <si>
    <t>Void Metal</t>
  </si>
  <si>
    <t>Trinitanium</t>
  </si>
  <si>
    <t>Graphene</t>
  </si>
  <si>
    <t>Ironwood</t>
  </si>
  <si>
    <t>Steeleaf</t>
  </si>
  <si>
    <t>Fiery Steel</t>
  </si>
  <si>
    <t>Large(Multiblock) Steam Turbines</t>
  </si>
  <si>
    <t>Vibramantium</t>
  </si>
  <si>
    <t>Singleblock Electric Dynamos</t>
  </si>
  <si>
    <t>Tier</t>
  </si>
  <si>
    <t>RU in, RU/t</t>
  </si>
  <si>
    <t>EU out, EU/t</t>
  </si>
  <si>
    <t>LV</t>
  </si>
  <si>
    <t>MV</t>
  </si>
  <si>
    <t>HV</t>
  </si>
  <si>
    <t>EV</t>
  </si>
  <si>
    <t>IV</t>
  </si>
  <si>
    <t>Galvanized Steel</t>
  </si>
  <si>
    <t>Large(Multiblock) Electric Dynamos</t>
  </si>
  <si>
    <t>N/A</t>
  </si>
  <si>
    <t>Wood</t>
  </si>
  <si>
    <t>no</t>
  </si>
  <si>
    <t>Treated wood</t>
  </si>
  <si>
    <t>yes</t>
  </si>
  <si>
    <t>Plastic</t>
  </si>
  <si>
    <t>Rubber</t>
  </si>
  <si>
    <t>Copper</t>
  </si>
  <si>
    <t>Tin alloy</t>
  </si>
  <si>
    <t>Galvanized steel</t>
  </si>
  <si>
    <t>Stainless steel</t>
  </si>
  <si>
    <t>Tungsten carbide</t>
  </si>
  <si>
    <t>Iridium</t>
  </si>
  <si>
    <t>Carbon</t>
  </si>
  <si>
    <t>1x</t>
  </si>
  <si>
    <t>Amperage</t>
  </si>
  <si>
    <t>Insulated</t>
  </si>
  <si>
    <t>Uninsulated</t>
  </si>
  <si>
    <t>2x</t>
  </si>
  <si>
    <t>4x</t>
  </si>
  <si>
    <t>8x</t>
  </si>
  <si>
    <t>12x</t>
  </si>
  <si>
    <t>16x</t>
  </si>
  <si>
    <t>Tin</t>
  </si>
  <si>
    <t>Constantan</t>
  </si>
  <si>
    <t>Annealed copper</t>
  </si>
  <si>
    <t>Kanthal</t>
  </si>
  <si>
    <t>Silver</t>
  </si>
  <si>
    <t>Gold</t>
  </si>
  <si>
    <t>Electrum</t>
  </si>
  <si>
    <t>Electrotine alloy</t>
  </si>
  <si>
    <t>Nichrome</t>
  </si>
  <si>
    <t>Bandwidth, l/t</t>
  </si>
  <si>
    <t>Capacity, l</t>
  </si>
  <si>
    <t>Tiny Pipe</t>
  </si>
  <si>
    <t>Small Pipe</t>
  </si>
  <si>
    <t>Normal Pipe</t>
  </si>
  <si>
    <t>Large Pipe</t>
  </si>
  <si>
    <t>Huge Pipe</t>
  </si>
  <si>
    <t>Max Temp</t>
  </si>
  <si>
    <t>Acid</t>
  </si>
  <si>
    <t>Heat</t>
  </si>
  <si>
    <t>Plasma</t>
  </si>
  <si>
    <t>YES means that a hot pipe will not damage mobs who touch it</t>
  </si>
  <si>
    <t>YES means that this pipe can't be destroyed if an acid flows through it</t>
  </si>
  <si>
    <t>Gas</t>
  </si>
  <si>
    <t>YES means that gasses can flow through this pipe</t>
  </si>
  <si>
    <t>YES means that plasma cansafely flow through this pipe</t>
  </si>
  <si>
    <t>Normal Steam Engine</t>
  </si>
  <si>
    <t>KU out. KU/t</t>
  </si>
  <si>
    <t>Strong Steam Engine</t>
  </si>
  <si>
    <t>30 %</t>
  </si>
  <si>
    <t>~53</t>
  </si>
  <si>
    <t>~8</t>
  </si>
  <si>
    <t>~213</t>
  </si>
  <si>
    <t>~32</t>
  </si>
  <si>
    <t>40 %</t>
  </si>
  <si>
    <t>~50</t>
  </si>
  <si>
    <t>~10</t>
  </si>
  <si>
    <t>~200</t>
  </si>
  <si>
    <t>~40</t>
  </si>
  <si>
    <t>50 %</t>
  </si>
  <si>
    <t>~48</t>
  </si>
  <si>
    <t>~12</t>
  </si>
  <si>
    <t>~192</t>
  </si>
  <si>
    <t>~64</t>
  </si>
  <si>
    <t>~16</t>
  </si>
  <si>
    <t>~256</t>
  </si>
  <si>
    <t>58 %</t>
  </si>
  <si>
    <t>~193</t>
  </si>
  <si>
    <t>~56</t>
  </si>
  <si>
    <t>~772</t>
  </si>
  <si>
    <t>~224</t>
  </si>
  <si>
    <t>~220</t>
  </si>
  <si>
    <t>~882</t>
  </si>
  <si>
    <t>60 %</t>
  </si>
  <si>
    <t>~853</t>
  </si>
  <si>
    <t>62 %</t>
  </si>
  <si>
    <t>~103</t>
  </si>
  <si>
    <t>~412</t>
  </si>
  <si>
    <t>~128</t>
  </si>
  <si>
    <t>63 %</t>
  </si>
  <si>
    <t>~152</t>
  </si>
  <si>
    <t>~609</t>
  </si>
  <si>
    <t>64 %</t>
  </si>
  <si>
    <t>~25</t>
  </si>
  <si>
    <t>~100</t>
  </si>
  <si>
    <t>64.50 %</t>
  </si>
  <si>
    <t>~24</t>
  </si>
  <si>
    <t>~99</t>
  </si>
  <si>
    <t>Fiery steel</t>
  </si>
  <si>
    <t>Osmium</t>
  </si>
  <si>
    <t>Platinum</t>
  </si>
  <si>
    <t>Osmiridium</t>
  </si>
  <si>
    <t>Carborundum</t>
  </si>
  <si>
    <t>Naquadah</t>
  </si>
  <si>
    <t>Niobium titanium</t>
  </si>
  <si>
    <t>Vanadium Gallium</t>
  </si>
  <si>
    <t>Yttrium-Barium-Cuprate</t>
  </si>
  <si>
    <t>Superconductor</t>
  </si>
  <si>
    <t>Battery type</t>
  </si>
  <si>
    <t>ULV</t>
  </si>
  <si>
    <t>Lead Acid</t>
  </si>
  <si>
    <t>Alkaline</t>
  </si>
  <si>
    <t>Nickel Cadmium</t>
  </si>
  <si>
    <t>Lithium Cobalt</t>
  </si>
  <si>
    <t>Lithium Manganese</t>
  </si>
  <si>
    <t>Energy crystal color</t>
  </si>
  <si>
    <t>Red</t>
  </si>
  <si>
    <t>Cyan</t>
  </si>
  <si>
    <t>T0</t>
  </si>
  <si>
    <t>T1</t>
  </si>
  <si>
    <t>T2</t>
  </si>
  <si>
    <t>T3</t>
  </si>
  <si>
    <t>T4</t>
  </si>
  <si>
    <t>T5</t>
  </si>
  <si>
    <t>Name</t>
  </si>
  <si>
    <t>Items IN</t>
  </si>
  <si>
    <t>Auto</t>
  </si>
  <si>
    <t>Not auto</t>
  </si>
  <si>
    <t>Items OUT</t>
  </si>
  <si>
    <t>Fluids IN</t>
  </si>
  <si>
    <t>Fluids OUT</t>
  </si>
  <si>
    <t>Power type</t>
  </si>
  <si>
    <t>Power input</t>
  </si>
  <si>
    <t>Oven</t>
  </si>
  <si>
    <t>Left</t>
  </si>
  <si>
    <t>Right</t>
  </si>
  <si>
    <t>-</t>
  </si>
  <si>
    <t>HU</t>
  </si>
  <si>
    <t>Bottom</t>
  </si>
  <si>
    <t>Shredder</t>
  </si>
  <si>
    <t>Top</t>
  </si>
  <si>
    <t>RU</t>
  </si>
  <si>
    <t>Left/Right</t>
  </si>
  <si>
    <t>Stepsize</t>
  </si>
  <si>
    <t>Bandwidth</t>
  </si>
  <si>
    <t>Unrestrictive pipe</t>
  </si>
  <si>
    <t>Large pipe</t>
  </si>
  <si>
    <t>Huge pipe</t>
  </si>
  <si>
    <t>Restrictive pipe</t>
  </si>
  <si>
    <t>Normal pipe</t>
  </si>
  <si>
    <t>Cobalt brass</t>
  </si>
  <si>
    <t>Sterling silver</t>
  </si>
  <si>
    <t>Rose gold</t>
  </si>
  <si>
    <t>Angmallen</t>
  </si>
  <si>
    <t>Black bronze</t>
  </si>
  <si>
    <t>Aluminium brass</t>
  </si>
  <si>
    <t>Enderium</t>
  </si>
  <si>
    <t>Ultimet</t>
  </si>
  <si>
    <t>Power</t>
  </si>
  <si>
    <t>Speed, RU</t>
  </si>
  <si>
    <t>Small</t>
  </si>
  <si>
    <t>Medium</t>
  </si>
  <si>
    <t>Large</t>
  </si>
  <si>
    <t>Huge</t>
  </si>
  <si>
    <t>Crusher</t>
  </si>
  <si>
    <t>KU</t>
  </si>
  <si>
    <t>Back</t>
  </si>
  <si>
    <t>Lathe</t>
  </si>
  <si>
    <t>Sifter</t>
  </si>
  <si>
    <t>Buzzsaw</t>
  </si>
  <si>
    <t>Squeezer</t>
  </si>
  <si>
    <t>Centrifuge</t>
  </si>
  <si>
    <t>Voltage, EU/t</t>
  </si>
  <si>
    <t>Loss, EU/m</t>
  </si>
  <si>
    <t>Gregtech 6 Electric Wires</t>
  </si>
  <si>
    <t>Batteries</t>
  </si>
  <si>
    <t>Energium crystals</t>
  </si>
  <si>
    <t>Gregtech 6 Batteries and Energium crystals</t>
  </si>
  <si>
    <t>Gregtech 6 Item pipes</t>
  </si>
  <si>
    <t>Gregtech 6 Axles</t>
  </si>
  <si>
    <t>Gregtech 6 Fluid Pipes</t>
  </si>
  <si>
    <t>Gregtech 6 Electric dynamos</t>
  </si>
  <si>
    <t>Gregtech 6 Steam Engines</t>
  </si>
  <si>
    <t>Gregtech 6 Steam Turbines</t>
  </si>
  <si>
    <t>Gregtech 6 Steam boilers</t>
  </si>
  <si>
    <t>Gregtech 6 Non-Electric heaters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</si>
</sst>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9.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4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F15" sqref="F15"/>
    </sheetView>
  </sheetViews>
  <sheetFormatPr defaultRowHeight="15"/>
  <cols>
    <col min="1" max="1" width="30.42578125" customWidth="1"/>
    <col min="2" max="2" width="12.5703125" customWidth="1"/>
    <col min="3" max="3" width="22.42578125" customWidth="1"/>
    <col min="4" max="4" width="34.7109375" customWidth="1"/>
    <col min="5" max="5" width="37.42578125" customWidth="1"/>
  </cols>
  <sheetData>
    <row r="1" spans="1:5">
      <c r="A1" s="6" t="s">
        <v>228</v>
      </c>
      <c r="B1" s="6"/>
      <c r="C1" s="6"/>
      <c r="D1" s="6"/>
      <c r="E1" s="6"/>
    </row>
    <row r="2" spans="1:5">
      <c r="A2" s="6" t="s">
        <v>5</v>
      </c>
      <c r="B2" s="6"/>
      <c r="C2" s="6"/>
      <c r="D2" s="6"/>
      <c r="E2" s="6"/>
    </row>
    <row r="3" spans="1:5">
      <c r="A3" s="1" t="s">
        <v>0</v>
      </c>
      <c r="B3" s="1" t="s">
        <v>2</v>
      </c>
      <c r="C3" s="1" t="s">
        <v>1</v>
      </c>
      <c r="D3" s="1" t="s">
        <v>3</v>
      </c>
      <c r="E3" s="1" t="s">
        <v>4</v>
      </c>
    </row>
    <row r="4" spans="1:5">
      <c r="A4" t="s">
        <v>6</v>
      </c>
      <c r="B4">
        <v>50</v>
      </c>
      <c r="C4">
        <v>16</v>
      </c>
      <c r="D4">
        <f>C4*4</f>
        <v>64</v>
      </c>
      <c r="E4">
        <f>D4*4</f>
        <v>256</v>
      </c>
    </row>
    <row r="5" spans="1:5">
      <c r="A5" t="s">
        <v>7</v>
      </c>
      <c r="B5">
        <v>40</v>
      </c>
      <c r="C5">
        <v>20</v>
      </c>
      <c r="D5">
        <f t="shared" ref="D5:E13" si="0">C5*4</f>
        <v>80</v>
      </c>
      <c r="E5">
        <f t="shared" si="0"/>
        <v>320</v>
      </c>
    </row>
    <row r="6" spans="1:5">
      <c r="A6" t="s">
        <v>8</v>
      </c>
      <c r="B6">
        <v>75</v>
      </c>
      <c r="C6">
        <v>24</v>
      </c>
      <c r="D6">
        <f t="shared" si="0"/>
        <v>96</v>
      </c>
      <c r="E6">
        <f t="shared" si="0"/>
        <v>384</v>
      </c>
    </row>
    <row r="7" spans="1:5">
      <c r="A7" t="s">
        <v>9</v>
      </c>
      <c r="B7">
        <v>100</v>
      </c>
      <c r="C7">
        <v>16</v>
      </c>
      <c r="D7">
        <f t="shared" si="0"/>
        <v>64</v>
      </c>
      <c r="E7">
        <f t="shared" si="0"/>
        <v>256</v>
      </c>
    </row>
    <row r="8" spans="1:5">
      <c r="A8" t="s">
        <v>10</v>
      </c>
      <c r="B8">
        <v>70</v>
      </c>
      <c r="C8">
        <v>32</v>
      </c>
      <c r="D8">
        <f t="shared" si="0"/>
        <v>128</v>
      </c>
      <c r="E8">
        <f t="shared" si="0"/>
        <v>512</v>
      </c>
    </row>
    <row r="9" spans="1:5">
      <c r="A9" t="s">
        <v>11</v>
      </c>
      <c r="B9">
        <v>85</v>
      </c>
      <c r="C9">
        <v>96</v>
      </c>
      <c r="D9">
        <f t="shared" si="0"/>
        <v>384</v>
      </c>
      <c r="E9">
        <f t="shared" si="0"/>
        <v>1536</v>
      </c>
    </row>
    <row r="10" spans="1:5">
      <c r="A10" t="s">
        <v>12</v>
      </c>
      <c r="B10">
        <v>85</v>
      </c>
      <c r="C10">
        <v>112</v>
      </c>
      <c r="D10">
        <f t="shared" si="0"/>
        <v>448</v>
      </c>
      <c r="E10">
        <f t="shared" si="0"/>
        <v>1792</v>
      </c>
    </row>
    <row r="11" spans="1:5">
      <c r="A11" t="s">
        <v>13</v>
      </c>
      <c r="B11">
        <v>90</v>
      </c>
      <c r="C11">
        <v>128</v>
      </c>
      <c r="D11">
        <f t="shared" si="0"/>
        <v>512</v>
      </c>
      <c r="E11">
        <f t="shared" si="0"/>
        <v>2048</v>
      </c>
    </row>
    <row r="12" spans="1:5">
      <c r="A12" t="s">
        <v>14</v>
      </c>
      <c r="B12">
        <v>100</v>
      </c>
      <c r="C12">
        <v>128</v>
      </c>
      <c r="D12">
        <f t="shared" si="0"/>
        <v>512</v>
      </c>
      <c r="E12">
        <f t="shared" si="0"/>
        <v>2048</v>
      </c>
    </row>
    <row r="13" spans="1:5">
      <c r="A13" t="s">
        <v>15</v>
      </c>
      <c r="B13">
        <v>100</v>
      </c>
      <c r="C13">
        <v>256</v>
      </c>
      <c r="D13">
        <f t="shared" si="0"/>
        <v>1024</v>
      </c>
      <c r="E13">
        <f t="shared" si="0"/>
        <v>4096</v>
      </c>
    </row>
    <row r="15" spans="1:5">
      <c r="A15" s="6" t="s">
        <v>16</v>
      </c>
      <c r="B15" s="6"/>
      <c r="C15" s="6"/>
      <c r="D15" s="6"/>
    </row>
    <row r="16" spans="1:5">
      <c r="A16" s="1" t="s">
        <v>0</v>
      </c>
      <c r="B16" s="1" t="s">
        <v>2</v>
      </c>
      <c r="C16" s="1" t="s">
        <v>1</v>
      </c>
      <c r="D16" s="1" t="s">
        <v>17</v>
      </c>
    </row>
    <row r="17" spans="1:5">
      <c r="A17" t="s">
        <v>9</v>
      </c>
      <c r="B17">
        <v>100</v>
      </c>
      <c r="C17">
        <v>16</v>
      </c>
      <c r="D17">
        <f t="shared" ref="D17:D20" si="1">C17*4</f>
        <v>64</v>
      </c>
    </row>
    <row r="18" spans="1:5">
      <c r="A18" t="s">
        <v>14</v>
      </c>
      <c r="B18">
        <v>100</v>
      </c>
      <c r="C18">
        <v>128</v>
      </c>
      <c r="D18">
        <f t="shared" si="1"/>
        <v>512</v>
      </c>
    </row>
    <row r="19" spans="1:5">
      <c r="A19" t="s">
        <v>13</v>
      </c>
      <c r="B19">
        <v>90</v>
      </c>
      <c r="C19">
        <v>128</v>
      </c>
      <c r="D19">
        <f t="shared" si="1"/>
        <v>512</v>
      </c>
    </row>
    <row r="20" spans="1:5">
      <c r="A20" t="s">
        <v>15</v>
      </c>
      <c r="B20">
        <v>100</v>
      </c>
      <c r="C20">
        <v>256</v>
      </c>
      <c r="D20">
        <f t="shared" si="1"/>
        <v>1024</v>
      </c>
      <c r="E20" s="3"/>
    </row>
  </sheetData>
  <mergeCells count="3">
    <mergeCell ref="A2:E2"/>
    <mergeCell ref="A15:D15"/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A11" sqref="A11"/>
    </sheetView>
  </sheetViews>
  <sheetFormatPr defaultRowHeight="15"/>
  <sheetData>
    <row r="1" spans="1:11">
      <c r="A1" t="s">
        <v>167</v>
      </c>
      <c r="B1" t="s">
        <v>168</v>
      </c>
      <c r="D1" t="s">
        <v>171</v>
      </c>
      <c r="F1" t="s">
        <v>172</v>
      </c>
      <c r="H1" t="s">
        <v>173</v>
      </c>
      <c r="J1" t="s">
        <v>174</v>
      </c>
      <c r="K1" t="s">
        <v>175</v>
      </c>
    </row>
    <row r="2" spans="1:11">
      <c r="B2" t="s">
        <v>169</v>
      </c>
      <c r="C2" t="s">
        <v>170</v>
      </c>
      <c r="D2" t="s">
        <v>169</v>
      </c>
      <c r="E2" t="s">
        <v>170</v>
      </c>
      <c r="F2" t="s">
        <v>169</v>
      </c>
      <c r="G2" t="s">
        <v>170</v>
      </c>
      <c r="H2" t="s">
        <v>169</v>
      </c>
      <c r="I2" t="s">
        <v>170</v>
      </c>
    </row>
    <row r="3" spans="1:11">
      <c r="A3" t="s">
        <v>176</v>
      </c>
      <c r="B3" t="s">
        <v>177</v>
      </c>
      <c r="C3" t="s">
        <v>179</v>
      </c>
      <c r="D3" t="s">
        <v>178</v>
      </c>
      <c r="E3" t="s">
        <v>179</v>
      </c>
      <c r="F3" t="s">
        <v>179</v>
      </c>
      <c r="G3" t="s">
        <v>179</v>
      </c>
      <c r="H3" t="s">
        <v>179</v>
      </c>
      <c r="I3" t="s">
        <v>179</v>
      </c>
      <c r="J3" t="s">
        <v>180</v>
      </c>
      <c r="K3" t="s">
        <v>181</v>
      </c>
    </row>
    <row r="4" spans="1:11">
      <c r="A4" t="s">
        <v>182</v>
      </c>
      <c r="B4" t="s">
        <v>183</v>
      </c>
      <c r="C4" t="s">
        <v>179</v>
      </c>
      <c r="D4" t="s">
        <v>181</v>
      </c>
      <c r="E4" t="s">
        <v>179</v>
      </c>
      <c r="F4" t="s">
        <v>179</v>
      </c>
      <c r="G4" t="s">
        <v>179</v>
      </c>
      <c r="H4" t="s">
        <v>179</v>
      </c>
      <c r="I4" t="s">
        <v>179</v>
      </c>
      <c r="J4" t="s">
        <v>184</v>
      </c>
      <c r="K4" t="s">
        <v>185</v>
      </c>
    </row>
    <row r="5" spans="1:11">
      <c r="A5" t="s">
        <v>207</v>
      </c>
      <c r="B5" t="s">
        <v>183</v>
      </c>
      <c r="C5" t="s">
        <v>179</v>
      </c>
      <c r="D5" t="s">
        <v>181</v>
      </c>
      <c r="E5" t="s">
        <v>179</v>
      </c>
      <c r="F5" t="s">
        <v>179</v>
      </c>
      <c r="G5" t="s">
        <v>179</v>
      </c>
      <c r="H5" t="s">
        <v>179</v>
      </c>
      <c r="I5" t="s">
        <v>179</v>
      </c>
      <c r="J5" t="s">
        <v>208</v>
      </c>
      <c r="K5" t="s">
        <v>209</v>
      </c>
    </row>
    <row r="6" spans="1:11">
      <c r="A6" t="s">
        <v>210</v>
      </c>
      <c r="B6" t="s">
        <v>177</v>
      </c>
      <c r="C6" t="s">
        <v>179</v>
      </c>
      <c r="D6" t="s">
        <v>178</v>
      </c>
      <c r="E6" t="s">
        <v>179</v>
      </c>
      <c r="F6" t="s">
        <v>179</v>
      </c>
      <c r="G6" t="s">
        <v>179</v>
      </c>
      <c r="H6" t="s">
        <v>179</v>
      </c>
      <c r="I6" t="s">
        <v>179</v>
      </c>
      <c r="J6" t="s">
        <v>184</v>
      </c>
      <c r="K6" t="s">
        <v>181</v>
      </c>
    </row>
    <row r="7" spans="1:11">
      <c r="A7" t="s">
        <v>211</v>
      </c>
      <c r="B7" t="s">
        <v>183</v>
      </c>
      <c r="C7" t="s">
        <v>179</v>
      </c>
      <c r="D7" t="s">
        <v>181</v>
      </c>
      <c r="E7" t="s">
        <v>179</v>
      </c>
      <c r="F7" t="s">
        <v>179</v>
      </c>
      <c r="G7" t="s">
        <v>179</v>
      </c>
      <c r="H7" t="s">
        <v>179</v>
      </c>
      <c r="I7" t="s">
        <v>179</v>
      </c>
      <c r="J7" t="s">
        <v>208</v>
      </c>
      <c r="K7" t="s">
        <v>209</v>
      </c>
    </row>
    <row r="8" spans="1:11">
      <c r="A8" t="s">
        <v>212</v>
      </c>
      <c r="B8" t="s">
        <v>177</v>
      </c>
      <c r="C8" t="s">
        <v>179</v>
      </c>
      <c r="D8" t="s">
        <v>178</v>
      </c>
      <c r="E8" t="s">
        <v>179</v>
      </c>
      <c r="F8" t="s">
        <v>181</v>
      </c>
      <c r="G8" t="s">
        <v>183</v>
      </c>
      <c r="H8" t="s">
        <v>179</v>
      </c>
      <c r="I8" t="s">
        <v>179</v>
      </c>
      <c r="J8" t="s">
        <v>184</v>
      </c>
      <c r="K8" t="s">
        <v>209</v>
      </c>
    </row>
    <row r="9" spans="1:11">
      <c r="A9" t="s">
        <v>213</v>
      </c>
      <c r="B9" t="s">
        <v>177</v>
      </c>
      <c r="C9" t="s">
        <v>179</v>
      </c>
      <c r="D9" t="s">
        <v>178</v>
      </c>
      <c r="E9" t="s">
        <v>179</v>
      </c>
      <c r="F9" t="s">
        <v>179</v>
      </c>
      <c r="G9" t="s">
        <v>179</v>
      </c>
      <c r="H9" t="s">
        <v>181</v>
      </c>
      <c r="I9" t="s">
        <v>179</v>
      </c>
      <c r="J9" t="s">
        <v>208</v>
      </c>
      <c r="K9" t="s">
        <v>183</v>
      </c>
    </row>
    <row r="10" spans="1:11">
      <c r="A10" t="s">
        <v>214</v>
      </c>
      <c r="B10" t="s">
        <v>183</v>
      </c>
      <c r="C10" t="s">
        <v>179</v>
      </c>
      <c r="D10" t="s">
        <v>178</v>
      </c>
      <c r="E10" t="s">
        <v>179</v>
      </c>
      <c r="F10" t="s">
        <v>183</v>
      </c>
      <c r="G10" t="s">
        <v>179</v>
      </c>
      <c r="H10" t="s">
        <v>177</v>
      </c>
      <c r="I10" t="s">
        <v>179</v>
      </c>
      <c r="J10" t="s">
        <v>184</v>
      </c>
      <c r="K10" t="s">
        <v>181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E4" sqref="E4"/>
    </sheetView>
  </sheetViews>
  <sheetFormatPr defaultRowHeight="15"/>
  <cols>
    <col min="1" max="1" width="15.85546875" customWidth="1"/>
    <col min="2" max="2" width="8.42578125" customWidth="1"/>
    <col min="3" max="3" width="10.140625" customWidth="1"/>
    <col min="4" max="4" width="8" customWidth="1"/>
    <col min="5" max="5" width="10.140625" customWidth="1"/>
    <col min="6" max="6" width="8.28515625" customWidth="1"/>
    <col min="7" max="7" width="10" customWidth="1"/>
    <col min="8" max="8" width="8.140625" customWidth="1"/>
    <col min="9" max="9" width="10.140625" customWidth="1"/>
    <col min="10" max="10" width="8.28515625" customWidth="1"/>
    <col min="11" max="11" width="10" customWidth="1"/>
    <col min="12" max="12" width="8" customWidth="1"/>
  </cols>
  <sheetData>
    <row r="1" spans="1:13">
      <c r="A1" s="6" t="s">
        <v>221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>
      <c r="A2" s="6" t="s">
        <v>0</v>
      </c>
      <c r="B2" s="6" t="s">
        <v>188</v>
      </c>
      <c r="C2" s="6"/>
      <c r="D2" s="6"/>
      <c r="E2" s="6"/>
      <c r="F2" s="6"/>
      <c r="G2" s="6"/>
      <c r="H2" s="6" t="s">
        <v>191</v>
      </c>
      <c r="I2" s="6"/>
      <c r="J2" s="6"/>
      <c r="K2" s="6"/>
      <c r="L2" s="6"/>
      <c r="M2" s="6"/>
    </row>
    <row r="3" spans="1:13">
      <c r="A3" s="6"/>
      <c r="B3" s="6" t="s">
        <v>87</v>
      </c>
      <c r="C3" s="6"/>
      <c r="D3" s="6" t="s">
        <v>189</v>
      </c>
      <c r="E3" s="6"/>
      <c r="F3" s="6" t="s">
        <v>190</v>
      </c>
      <c r="G3" s="6"/>
      <c r="H3" s="6" t="s">
        <v>192</v>
      </c>
      <c r="I3" s="6"/>
      <c r="J3" s="6" t="s">
        <v>189</v>
      </c>
      <c r="K3" s="6"/>
      <c r="L3" s="6" t="s">
        <v>89</v>
      </c>
      <c r="M3" s="6"/>
    </row>
    <row r="4" spans="1:13">
      <c r="A4" s="6"/>
      <c r="B4" s="1" t="s">
        <v>186</v>
      </c>
      <c r="C4" s="1" t="s">
        <v>187</v>
      </c>
      <c r="D4" s="1" t="s">
        <v>186</v>
      </c>
      <c r="E4" s="1" t="s">
        <v>187</v>
      </c>
      <c r="F4" s="1" t="s">
        <v>186</v>
      </c>
      <c r="G4" s="1" t="s">
        <v>187</v>
      </c>
      <c r="H4" s="1" t="s">
        <v>186</v>
      </c>
      <c r="I4" s="1" t="s">
        <v>187</v>
      </c>
      <c r="J4" s="1" t="s">
        <v>186</v>
      </c>
      <c r="K4" s="1" t="s">
        <v>187</v>
      </c>
      <c r="L4" s="1" t="s">
        <v>186</v>
      </c>
      <c r="M4" s="1" t="s">
        <v>187</v>
      </c>
    </row>
    <row r="5" spans="1:13">
      <c r="A5" t="s">
        <v>29</v>
      </c>
      <c r="B5">
        <v>32768</v>
      </c>
      <c r="C5">
        <v>1</v>
      </c>
      <c r="D5">
        <f>B5/2</f>
        <v>16384</v>
      </c>
      <c r="E5">
        <f>C5*2</f>
        <v>2</v>
      </c>
      <c r="F5">
        <f>D5/2</f>
        <v>8192</v>
      </c>
      <c r="G5">
        <f>E5*2</f>
        <v>4</v>
      </c>
      <c r="H5">
        <f>B5*100</f>
        <v>3276800</v>
      </c>
      <c r="I5">
        <f>C5</f>
        <v>1</v>
      </c>
      <c r="J5">
        <f>D5*100</f>
        <v>1638400</v>
      </c>
      <c r="K5">
        <f>E5</f>
        <v>2</v>
      </c>
      <c r="L5">
        <f>F5*100</f>
        <v>819200</v>
      </c>
      <c r="M5">
        <f>G5</f>
        <v>4</v>
      </c>
    </row>
    <row r="6" spans="1:13">
      <c r="A6" t="s">
        <v>75</v>
      </c>
      <c r="B6">
        <v>32768</v>
      </c>
      <c r="C6">
        <v>1</v>
      </c>
      <c r="D6">
        <f t="shared" ref="D6:D19" si="0">B6/2</f>
        <v>16384</v>
      </c>
      <c r="E6">
        <f t="shared" ref="E6:E19" si="1">C6*2</f>
        <v>2</v>
      </c>
      <c r="F6">
        <f t="shared" ref="F6:F19" si="2">D6/2</f>
        <v>8192</v>
      </c>
      <c r="G6">
        <f t="shared" ref="G6:G19" si="3">E6*2</f>
        <v>4</v>
      </c>
      <c r="H6">
        <f t="shared" ref="H6:H19" si="4">B6*100</f>
        <v>3276800</v>
      </c>
      <c r="I6">
        <f t="shared" ref="I6:I19" si="5">C6</f>
        <v>1</v>
      </c>
      <c r="J6">
        <f t="shared" ref="J6:J19" si="6">D6*100</f>
        <v>1638400</v>
      </c>
      <c r="K6">
        <f t="shared" ref="K6:K19" si="7">E6</f>
        <v>2</v>
      </c>
      <c r="L6">
        <f t="shared" ref="L6:L19" si="8">F6*100</f>
        <v>819200</v>
      </c>
      <c r="M6">
        <f t="shared" ref="M6:M19" si="9">G6</f>
        <v>4</v>
      </c>
    </row>
    <row r="7" spans="1:13">
      <c r="A7" t="s">
        <v>193</v>
      </c>
      <c r="B7">
        <v>32768</v>
      </c>
      <c r="C7">
        <v>1</v>
      </c>
      <c r="D7">
        <f t="shared" si="0"/>
        <v>16384</v>
      </c>
      <c r="E7">
        <f t="shared" si="1"/>
        <v>2</v>
      </c>
      <c r="F7">
        <f t="shared" si="2"/>
        <v>8192</v>
      </c>
      <c r="G7">
        <f t="shared" si="3"/>
        <v>4</v>
      </c>
      <c r="H7">
        <f t="shared" si="4"/>
        <v>3276800</v>
      </c>
      <c r="I7">
        <f t="shared" si="5"/>
        <v>1</v>
      </c>
      <c r="J7">
        <f t="shared" si="6"/>
        <v>1638400</v>
      </c>
      <c r="K7">
        <f t="shared" si="7"/>
        <v>2</v>
      </c>
      <c r="L7">
        <f t="shared" si="8"/>
        <v>819200</v>
      </c>
      <c r="M7">
        <f t="shared" si="9"/>
        <v>4</v>
      </c>
    </row>
    <row r="8" spans="1:13">
      <c r="A8" t="s">
        <v>80</v>
      </c>
      <c r="B8">
        <v>16384</v>
      </c>
      <c r="C8">
        <v>2</v>
      </c>
      <c r="D8">
        <f t="shared" si="0"/>
        <v>8192</v>
      </c>
      <c r="E8">
        <f t="shared" si="1"/>
        <v>4</v>
      </c>
      <c r="F8">
        <f t="shared" si="2"/>
        <v>4096</v>
      </c>
      <c r="G8">
        <f t="shared" si="3"/>
        <v>8</v>
      </c>
      <c r="H8">
        <f t="shared" si="4"/>
        <v>1638400</v>
      </c>
      <c r="I8">
        <f t="shared" si="5"/>
        <v>2</v>
      </c>
      <c r="J8">
        <f t="shared" si="6"/>
        <v>819200</v>
      </c>
      <c r="K8">
        <f t="shared" si="7"/>
        <v>4</v>
      </c>
      <c r="L8">
        <f t="shared" si="8"/>
        <v>409600</v>
      </c>
      <c r="M8">
        <f t="shared" si="9"/>
        <v>8</v>
      </c>
    </row>
    <row r="9" spans="1:13">
      <c r="A9" t="s">
        <v>194</v>
      </c>
      <c r="B9">
        <v>16384</v>
      </c>
      <c r="C9">
        <v>2</v>
      </c>
      <c r="D9">
        <f t="shared" si="0"/>
        <v>8192</v>
      </c>
      <c r="E9">
        <f t="shared" si="1"/>
        <v>4</v>
      </c>
      <c r="F9">
        <f t="shared" si="2"/>
        <v>4096</v>
      </c>
      <c r="G9">
        <f t="shared" si="3"/>
        <v>8</v>
      </c>
      <c r="H9">
        <f t="shared" si="4"/>
        <v>1638400</v>
      </c>
      <c r="I9">
        <f t="shared" si="5"/>
        <v>2</v>
      </c>
      <c r="J9">
        <f t="shared" si="6"/>
        <v>819200</v>
      </c>
      <c r="K9">
        <f t="shared" si="7"/>
        <v>4</v>
      </c>
      <c r="L9">
        <f t="shared" si="8"/>
        <v>409600</v>
      </c>
      <c r="M9">
        <f t="shared" si="9"/>
        <v>8</v>
      </c>
    </row>
    <row r="10" spans="1:13">
      <c r="A10" t="s">
        <v>195</v>
      </c>
      <c r="B10">
        <v>16384</v>
      </c>
      <c r="C10">
        <v>2</v>
      </c>
      <c r="D10">
        <f t="shared" si="0"/>
        <v>8192</v>
      </c>
      <c r="E10">
        <f t="shared" si="1"/>
        <v>4</v>
      </c>
      <c r="F10">
        <f t="shared" si="2"/>
        <v>4096</v>
      </c>
      <c r="G10">
        <f t="shared" si="3"/>
        <v>8</v>
      </c>
      <c r="H10">
        <f t="shared" si="4"/>
        <v>1638400</v>
      </c>
      <c r="I10">
        <f t="shared" si="5"/>
        <v>2</v>
      </c>
      <c r="J10">
        <f t="shared" si="6"/>
        <v>819200</v>
      </c>
      <c r="K10">
        <f t="shared" si="7"/>
        <v>4</v>
      </c>
      <c r="L10">
        <f t="shared" si="8"/>
        <v>409600</v>
      </c>
      <c r="M10">
        <f t="shared" si="9"/>
        <v>8</v>
      </c>
    </row>
    <row r="11" spans="1:13">
      <c r="A11" t="s">
        <v>196</v>
      </c>
      <c r="B11">
        <v>16384</v>
      </c>
      <c r="C11">
        <v>2</v>
      </c>
      <c r="D11">
        <f t="shared" si="0"/>
        <v>8192</v>
      </c>
      <c r="E11">
        <f t="shared" si="1"/>
        <v>4</v>
      </c>
      <c r="F11">
        <f t="shared" si="2"/>
        <v>4096</v>
      </c>
      <c r="G11">
        <f t="shared" si="3"/>
        <v>8</v>
      </c>
      <c r="H11">
        <f t="shared" si="4"/>
        <v>1638400</v>
      </c>
      <c r="I11">
        <f t="shared" si="5"/>
        <v>2</v>
      </c>
      <c r="J11">
        <f t="shared" si="6"/>
        <v>819200</v>
      </c>
      <c r="K11">
        <f t="shared" si="7"/>
        <v>4</v>
      </c>
      <c r="L11">
        <f t="shared" si="8"/>
        <v>409600</v>
      </c>
      <c r="M11">
        <f t="shared" si="9"/>
        <v>8</v>
      </c>
    </row>
    <row r="12" spans="1:13">
      <c r="A12" t="s">
        <v>197</v>
      </c>
      <c r="B12">
        <v>16384</v>
      </c>
      <c r="C12">
        <v>2</v>
      </c>
      <c r="D12">
        <f t="shared" si="0"/>
        <v>8192</v>
      </c>
      <c r="E12">
        <f t="shared" si="1"/>
        <v>4</v>
      </c>
      <c r="F12">
        <f t="shared" si="2"/>
        <v>4096</v>
      </c>
      <c r="G12">
        <f t="shared" si="3"/>
        <v>8</v>
      </c>
      <c r="H12">
        <f t="shared" si="4"/>
        <v>1638400</v>
      </c>
      <c r="I12">
        <f t="shared" si="5"/>
        <v>2</v>
      </c>
      <c r="J12">
        <f t="shared" si="6"/>
        <v>819200</v>
      </c>
      <c r="K12">
        <f t="shared" si="7"/>
        <v>4</v>
      </c>
      <c r="L12">
        <f t="shared" si="8"/>
        <v>409600</v>
      </c>
      <c r="M12">
        <f t="shared" si="9"/>
        <v>8</v>
      </c>
    </row>
    <row r="13" spans="1:13">
      <c r="A13" t="s">
        <v>198</v>
      </c>
      <c r="B13">
        <v>16384</v>
      </c>
      <c r="C13">
        <v>2</v>
      </c>
      <c r="D13">
        <f t="shared" si="0"/>
        <v>8192</v>
      </c>
      <c r="E13">
        <f t="shared" si="1"/>
        <v>4</v>
      </c>
      <c r="F13">
        <f t="shared" si="2"/>
        <v>4096</v>
      </c>
      <c r="G13">
        <f t="shared" si="3"/>
        <v>8</v>
      </c>
      <c r="H13">
        <f t="shared" si="4"/>
        <v>1638400</v>
      </c>
      <c r="I13">
        <f t="shared" si="5"/>
        <v>2</v>
      </c>
      <c r="J13">
        <f t="shared" si="6"/>
        <v>819200</v>
      </c>
      <c r="K13">
        <f t="shared" si="7"/>
        <v>4</v>
      </c>
      <c r="L13">
        <f t="shared" si="8"/>
        <v>409600</v>
      </c>
      <c r="M13">
        <f t="shared" si="9"/>
        <v>8</v>
      </c>
    </row>
    <row r="14" spans="1:13">
      <c r="A14" t="s">
        <v>31</v>
      </c>
      <c r="B14">
        <v>16384</v>
      </c>
      <c r="C14">
        <v>2</v>
      </c>
      <c r="D14">
        <f t="shared" si="0"/>
        <v>8192</v>
      </c>
      <c r="E14">
        <f t="shared" si="1"/>
        <v>4</v>
      </c>
      <c r="F14">
        <f t="shared" si="2"/>
        <v>4096</v>
      </c>
      <c r="G14">
        <f t="shared" si="3"/>
        <v>8</v>
      </c>
      <c r="H14">
        <f t="shared" si="4"/>
        <v>1638400</v>
      </c>
      <c r="I14">
        <f t="shared" si="5"/>
        <v>2</v>
      </c>
      <c r="J14">
        <f t="shared" si="6"/>
        <v>819200</v>
      </c>
      <c r="K14">
        <f t="shared" si="7"/>
        <v>4</v>
      </c>
      <c r="L14">
        <f t="shared" si="8"/>
        <v>409600</v>
      </c>
      <c r="M14">
        <f t="shared" si="9"/>
        <v>8</v>
      </c>
    </row>
    <row r="15" spans="1:13">
      <c r="A15" t="s">
        <v>143</v>
      </c>
      <c r="B15">
        <v>8192</v>
      </c>
      <c r="C15">
        <v>4</v>
      </c>
      <c r="D15">
        <f t="shared" si="0"/>
        <v>4096</v>
      </c>
      <c r="E15">
        <f t="shared" si="1"/>
        <v>8</v>
      </c>
      <c r="F15">
        <f t="shared" si="2"/>
        <v>2048</v>
      </c>
      <c r="G15">
        <f t="shared" si="3"/>
        <v>16</v>
      </c>
      <c r="H15">
        <f t="shared" si="4"/>
        <v>819200</v>
      </c>
      <c r="I15">
        <f t="shared" si="5"/>
        <v>4</v>
      </c>
      <c r="J15">
        <f t="shared" si="6"/>
        <v>409600</v>
      </c>
      <c r="K15">
        <f t="shared" si="7"/>
        <v>8</v>
      </c>
      <c r="L15">
        <f t="shared" si="8"/>
        <v>204800</v>
      </c>
      <c r="M15">
        <f t="shared" si="9"/>
        <v>16</v>
      </c>
    </row>
    <row r="16" spans="1:13">
      <c r="A16" t="s">
        <v>142</v>
      </c>
      <c r="B16">
        <v>4096</v>
      </c>
      <c r="C16">
        <v>8</v>
      </c>
      <c r="D16">
        <f t="shared" si="0"/>
        <v>2048</v>
      </c>
      <c r="E16">
        <f t="shared" si="1"/>
        <v>16</v>
      </c>
      <c r="F16">
        <f t="shared" si="2"/>
        <v>1024</v>
      </c>
      <c r="G16">
        <f t="shared" si="3"/>
        <v>32</v>
      </c>
      <c r="H16">
        <f t="shared" si="4"/>
        <v>409600</v>
      </c>
      <c r="I16">
        <f t="shared" si="5"/>
        <v>8</v>
      </c>
      <c r="J16">
        <f t="shared" si="6"/>
        <v>204800</v>
      </c>
      <c r="K16">
        <f t="shared" si="7"/>
        <v>16</v>
      </c>
      <c r="L16">
        <f t="shared" si="8"/>
        <v>102400</v>
      </c>
      <c r="M16">
        <f t="shared" si="9"/>
        <v>32</v>
      </c>
    </row>
    <row r="17" spans="1:13">
      <c r="A17" t="s">
        <v>199</v>
      </c>
      <c r="B17">
        <v>2048</v>
      </c>
      <c r="C17">
        <v>16</v>
      </c>
      <c r="D17">
        <f t="shared" si="0"/>
        <v>1024</v>
      </c>
      <c r="E17">
        <f t="shared" si="1"/>
        <v>32</v>
      </c>
      <c r="F17">
        <f t="shared" si="2"/>
        <v>512</v>
      </c>
      <c r="G17">
        <f t="shared" si="3"/>
        <v>64</v>
      </c>
      <c r="H17">
        <f t="shared" si="4"/>
        <v>204800</v>
      </c>
      <c r="I17">
        <f t="shared" si="5"/>
        <v>16</v>
      </c>
      <c r="J17">
        <f t="shared" si="6"/>
        <v>102400</v>
      </c>
      <c r="K17">
        <f t="shared" si="7"/>
        <v>32</v>
      </c>
      <c r="L17">
        <f t="shared" si="8"/>
        <v>51200</v>
      </c>
      <c r="M17">
        <f t="shared" si="9"/>
        <v>64</v>
      </c>
    </row>
    <row r="18" spans="1:13">
      <c r="A18" t="s">
        <v>200</v>
      </c>
      <c r="B18">
        <v>2048</v>
      </c>
      <c r="C18">
        <v>16</v>
      </c>
      <c r="D18">
        <f t="shared" si="0"/>
        <v>1024</v>
      </c>
      <c r="E18">
        <f t="shared" si="1"/>
        <v>32</v>
      </c>
      <c r="F18">
        <f t="shared" si="2"/>
        <v>512</v>
      </c>
      <c r="G18">
        <f t="shared" si="3"/>
        <v>64</v>
      </c>
      <c r="H18">
        <f t="shared" si="4"/>
        <v>204800</v>
      </c>
      <c r="I18">
        <f t="shared" si="5"/>
        <v>16</v>
      </c>
      <c r="J18">
        <f t="shared" si="6"/>
        <v>102400</v>
      </c>
      <c r="K18">
        <f t="shared" si="7"/>
        <v>32</v>
      </c>
      <c r="L18">
        <f t="shared" si="8"/>
        <v>51200</v>
      </c>
      <c r="M18">
        <f t="shared" si="9"/>
        <v>64</v>
      </c>
    </row>
    <row r="19" spans="1:13">
      <c r="A19" t="s">
        <v>144</v>
      </c>
      <c r="B19">
        <v>1024</v>
      </c>
      <c r="C19">
        <v>32</v>
      </c>
      <c r="D19">
        <f t="shared" si="0"/>
        <v>512</v>
      </c>
      <c r="E19">
        <f t="shared" si="1"/>
        <v>64</v>
      </c>
      <c r="F19">
        <f t="shared" si="2"/>
        <v>256</v>
      </c>
      <c r="G19">
        <f t="shared" si="3"/>
        <v>128</v>
      </c>
      <c r="H19">
        <f t="shared" si="4"/>
        <v>102400</v>
      </c>
      <c r="I19">
        <f t="shared" si="5"/>
        <v>32</v>
      </c>
      <c r="J19">
        <f t="shared" si="6"/>
        <v>51200</v>
      </c>
      <c r="K19">
        <f t="shared" si="7"/>
        <v>64</v>
      </c>
      <c r="L19">
        <f t="shared" si="8"/>
        <v>25600</v>
      </c>
      <c r="M19">
        <f t="shared" si="9"/>
        <v>128</v>
      </c>
    </row>
  </sheetData>
  <mergeCells count="10">
    <mergeCell ref="A2:A4"/>
    <mergeCell ref="B2:G2"/>
    <mergeCell ref="H2:M2"/>
    <mergeCell ref="A1:M1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2" sqref="A2:A3"/>
    </sheetView>
  </sheetViews>
  <sheetFormatPr defaultRowHeight="15"/>
  <sheetData>
    <row r="1" spans="1:6">
      <c r="A1" s="6" t="s">
        <v>222</v>
      </c>
      <c r="B1" s="6"/>
      <c r="C1" s="6"/>
      <c r="D1" s="6"/>
      <c r="E1" s="6"/>
      <c r="F1" s="6"/>
    </row>
    <row r="2" spans="1:6">
      <c r="A2" s="6" t="s">
        <v>0</v>
      </c>
      <c r="B2" s="6" t="s">
        <v>202</v>
      </c>
      <c r="C2" s="6" t="s">
        <v>201</v>
      </c>
      <c r="D2" s="6"/>
      <c r="E2" s="6"/>
      <c r="F2" s="6"/>
    </row>
    <row r="3" spans="1:6">
      <c r="A3" s="6"/>
      <c r="B3" s="6"/>
      <c r="C3" s="1" t="s">
        <v>203</v>
      </c>
      <c r="D3" s="1" t="s">
        <v>204</v>
      </c>
      <c r="E3" s="1" t="s">
        <v>205</v>
      </c>
      <c r="F3" s="1" t="s">
        <v>206</v>
      </c>
    </row>
    <row r="4" spans="1:6">
      <c r="A4" t="s">
        <v>52</v>
      </c>
      <c r="B4">
        <v>16</v>
      </c>
      <c r="C4">
        <v>1</v>
      </c>
      <c r="D4">
        <v>2</v>
      </c>
      <c r="E4">
        <v>3</v>
      </c>
      <c r="F4">
        <v>4</v>
      </c>
    </row>
    <row r="5" spans="1:6">
      <c r="A5" t="s">
        <v>8</v>
      </c>
      <c r="B5">
        <v>64</v>
      </c>
      <c r="C5">
        <v>2</v>
      </c>
      <c r="D5">
        <v>4</v>
      </c>
      <c r="E5">
        <v>6</v>
      </c>
      <c r="F5">
        <v>8</v>
      </c>
    </row>
    <row r="6" spans="1:6">
      <c r="A6" t="s">
        <v>10</v>
      </c>
      <c r="B6">
        <v>256</v>
      </c>
      <c r="C6">
        <v>4</v>
      </c>
      <c r="D6">
        <v>8</v>
      </c>
      <c r="E6">
        <v>12</v>
      </c>
      <c r="F6">
        <v>16</v>
      </c>
    </row>
    <row r="7" spans="1:6">
      <c r="A7" t="s">
        <v>11</v>
      </c>
      <c r="B7">
        <v>1024</v>
      </c>
      <c r="C7">
        <v>8</v>
      </c>
      <c r="D7">
        <v>16</v>
      </c>
      <c r="E7">
        <v>32</v>
      </c>
      <c r="F7">
        <v>64</v>
      </c>
    </row>
    <row r="8" spans="1:6">
      <c r="A8" t="s">
        <v>13</v>
      </c>
      <c r="B8">
        <v>4096</v>
      </c>
      <c r="C8">
        <v>16</v>
      </c>
      <c r="D8">
        <v>32</v>
      </c>
      <c r="E8">
        <v>64</v>
      </c>
      <c r="F8">
        <v>128</v>
      </c>
    </row>
    <row r="9" spans="1:6">
      <c r="A9" t="s">
        <v>63</v>
      </c>
      <c r="B9">
        <v>16384</v>
      </c>
      <c r="C9">
        <v>32</v>
      </c>
      <c r="D9">
        <v>64</v>
      </c>
      <c r="E9">
        <v>128</v>
      </c>
      <c r="F9">
        <v>256</v>
      </c>
    </row>
  </sheetData>
  <mergeCells count="4">
    <mergeCell ref="B2:B3"/>
    <mergeCell ref="A2:A3"/>
    <mergeCell ref="C2:F2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A2" sqref="A2:E2"/>
    </sheetView>
  </sheetViews>
  <sheetFormatPr defaultRowHeight="15"/>
  <cols>
    <col min="1" max="1" width="13.85546875" customWidth="1"/>
    <col min="2" max="2" width="15.42578125" customWidth="1"/>
    <col min="3" max="3" width="19" customWidth="1"/>
    <col min="4" max="4" width="17" customWidth="1"/>
    <col min="5" max="5" width="18.85546875" customWidth="1"/>
  </cols>
  <sheetData>
    <row r="1" spans="1:7">
      <c r="A1" s="6" t="s">
        <v>227</v>
      </c>
      <c r="B1" s="6"/>
      <c r="C1" s="6"/>
      <c r="D1" s="6"/>
      <c r="E1" s="6"/>
    </row>
    <row r="2" spans="1:7">
      <c r="A2" s="6" t="s">
        <v>22</v>
      </c>
      <c r="B2" s="6"/>
      <c r="C2" s="6"/>
      <c r="D2" s="6"/>
      <c r="E2" s="6"/>
    </row>
    <row r="3" spans="1:7">
      <c r="A3" s="6" t="s">
        <v>0</v>
      </c>
      <c r="B3" s="6" t="s">
        <v>18</v>
      </c>
      <c r="C3" s="6"/>
      <c r="D3" s="6" t="s">
        <v>19</v>
      </c>
      <c r="E3" s="6"/>
    </row>
    <row r="4" spans="1:7">
      <c r="A4" s="6"/>
      <c r="B4" s="1" t="s">
        <v>20</v>
      </c>
      <c r="C4" s="1" t="s">
        <v>21</v>
      </c>
      <c r="D4" s="1" t="s">
        <v>20</v>
      </c>
      <c r="E4" s="1" t="s">
        <v>21</v>
      </c>
    </row>
    <row r="5" spans="1:7">
      <c r="A5" t="s">
        <v>6</v>
      </c>
      <c r="B5">
        <v>16</v>
      </c>
      <c r="C5">
        <f>B5*2</f>
        <v>32</v>
      </c>
      <c r="D5">
        <f>B5*4</f>
        <v>64</v>
      </c>
      <c r="E5">
        <f>D5*2</f>
        <v>128</v>
      </c>
      <c r="G5" s="3"/>
    </row>
    <row r="6" spans="1:7">
      <c r="A6" t="s">
        <v>7</v>
      </c>
      <c r="B6">
        <v>20</v>
      </c>
      <c r="C6">
        <f t="shared" ref="C6:C13" si="0">B6*2</f>
        <v>40</v>
      </c>
      <c r="D6">
        <f t="shared" ref="D6:D13" si="1">B6*4</f>
        <v>80</v>
      </c>
      <c r="E6">
        <f t="shared" ref="E6:E13" si="2">D6*2</f>
        <v>160</v>
      </c>
    </row>
    <row r="7" spans="1:7">
      <c r="A7" t="s">
        <v>8</v>
      </c>
      <c r="B7">
        <v>24</v>
      </c>
      <c r="C7">
        <f t="shared" si="0"/>
        <v>48</v>
      </c>
      <c r="D7">
        <f t="shared" si="1"/>
        <v>96</v>
      </c>
      <c r="E7">
        <f t="shared" si="2"/>
        <v>192</v>
      </c>
    </row>
    <row r="8" spans="1:7">
      <c r="A8" t="s">
        <v>9</v>
      </c>
      <c r="B8">
        <v>16</v>
      </c>
      <c r="C8">
        <f t="shared" si="0"/>
        <v>32</v>
      </c>
      <c r="D8">
        <f t="shared" si="1"/>
        <v>64</v>
      </c>
      <c r="E8">
        <f t="shared" si="2"/>
        <v>128</v>
      </c>
    </row>
    <row r="9" spans="1:7">
      <c r="A9" t="s">
        <v>10</v>
      </c>
      <c r="B9">
        <v>32</v>
      </c>
      <c r="C9">
        <f t="shared" si="0"/>
        <v>64</v>
      </c>
      <c r="D9">
        <f t="shared" si="1"/>
        <v>128</v>
      </c>
      <c r="E9">
        <f t="shared" si="2"/>
        <v>256</v>
      </c>
    </row>
    <row r="10" spans="1:7">
      <c r="A10" t="s">
        <v>11</v>
      </c>
      <c r="B10">
        <v>112</v>
      </c>
      <c r="C10">
        <f t="shared" si="0"/>
        <v>224</v>
      </c>
      <c r="D10">
        <f t="shared" si="1"/>
        <v>448</v>
      </c>
      <c r="E10">
        <f t="shared" si="2"/>
        <v>896</v>
      </c>
    </row>
    <row r="11" spans="1:7">
      <c r="A11" t="s">
        <v>12</v>
      </c>
      <c r="B11">
        <v>96</v>
      </c>
      <c r="C11">
        <f t="shared" si="0"/>
        <v>192</v>
      </c>
      <c r="D11">
        <f t="shared" si="1"/>
        <v>384</v>
      </c>
      <c r="E11">
        <f t="shared" si="2"/>
        <v>768</v>
      </c>
    </row>
    <row r="12" spans="1:7">
      <c r="A12" t="s">
        <v>13</v>
      </c>
      <c r="B12">
        <v>128</v>
      </c>
      <c r="C12">
        <f t="shared" si="0"/>
        <v>256</v>
      </c>
      <c r="D12">
        <f t="shared" si="1"/>
        <v>512</v>
      </c>
      <c r="E12">
        <f t="shared" si="2"/>
        <v>1024</v>
      </c>
    </row>
    <row r="13" spans="1:7">
      <c r="A13" t="s">
        <v>14</v>
      </c>
      <c r="B13">
        <v>128</v>
      </c>
      <c r="C13">
        <f t="shared" si="0"/>
        <v>256</v>
      </c>
      <c r="D13">
        <f t="shared" si="1"/>
        <v>512</v>
      </c>
      <c r="E13">
        <f t="shared" si="2"/>
        <v>1024</v>
      </c>
    </row>
    <row r="15" spans="1:7">
      <c r="A15" s="6" t="s">
        <v>23</v>
      </c>
      <c r="B15" s="6"/>
      <c r="C15" s="6"/>
    </row>
    <row r="16" spans="1:7">
      <c r="A16" s="1" t="s">
        <v>0</v>
      </c>
      <c r="B16" s="1" t="s">
        <v>20</v>
      </c>
      <c r="C16" s="1" t="s">
        <v>21</v>
      </c>
    </row>
    <row r="17" spans="1:3">
      <c r="A17" t="s">
        <v>9</v>
      </c>
      <c r="B17">
        <v>4096</v>
      </c>
      <c r="C17">
        <f>B17*2</f>
        <v>8192</v>
      </c>
    </row>
    <row r="18" spans="1:3">
      <c r="A18" t="s">
        <v>24</v>
      </c>
      <c r="B18">
        <v>4096</v>
      </c>
      <c r="C18">
        <f t="shared" ref="C18:C21" si="3">B18*2</f>
        <v>8192</v>
      </c>
    </row>
    <row r="19" spans="1:3">
      <c r="A19" t="s">
        <v>11</v>
      </c>
      <c r="B19">
        <v>8192</v>
      </c>
      <c r="C19">
        <f t="shared" si="3"/>
        <v>16384</v>
      </c>
    </row>
    <row r="20" spans="1:3">
      <c r="A20" t="s">
        <v>13</v>
      </c>
      <c r="B20">
        <v>16384</v>
      </c>
      <c r="C20">
        <f t="shared" si="3"/>
        <v>32768</v>
      </c>
    </row>
    <row r="21" spans="1:3">
      <c r="A21" t="s">
        <v>25</v>
      </c>
      <c r="B21">
        <v>131072</v>
      </c>
      <c r="C21">
        <f t="shared" si="3"/>
        <v>262144</v>
      </c>
    </row>
  </sheetData>
  <mergeCells count="6">
    <mergeCell ref="A1:E1"/>
    <mergeCell ref="D3:E3"/>
    <mergeCell ref="B3:C3"/>
    <mergeCell ref="A3:A4"/>
    <mergeCell ref="A2:E2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sqref="A1:C1"/>
    </sheetView>
  </sheetViews>
  <sheetFormatPr defaultRowHeight="15"/>
  <cols>
    <col min="1" max="1" width="18.85546875" customWidth="1"/>
    <col min="2" max="2" width="19.28515625" customWidth="1"/>
    <col min="3" max="3" width="17.42578125" customWidth="1"/>
  </cols>
  <sheetData>
    <row r="1" spans="1:10">
      <c r="A1" s="6" t="s">
        <v>226</v>
      </c>
      <c r="B1" s="6"/>
      <c r="C1" s="6"/>
    </row>
    <row r="2" spans="1:10">
      <c r="A2" s="6" t="s">
        <v>28</v>
      </c>
      <c r="B2" s="6"/>
      <c r="C2" s="6"/>
    </row>
    <row r="3" spans="1:10">
      <c r="A3" s="1" t="s">
        <v>0</v>
      </c>
      <c r="B3" s="1" t="s">
        <v>26</v>
      </c>
      <c r="C3" s="1" t="s">
        <v>27</v>
      </c>
      <c r="H3" s="2"/>
      <c r="I3" s="2"/>
      <c r="J3" s="2"/>
    </row>
    <row r="4" spans="1:10">
      <c r="A4" t="s">
        <v>8</v>
      </c>
      <c r="B4">
        <v>48</v>
      </c>
      <c r="C4">
        <f>B4/3</f>
        <v>16</v>
      </c>
    </row>
    <row r="5" spans="1:10">
      <c r="A5" t="s">
        <v>29</v>
      </c>
      <c r="B5">
        <v>72</v>
      </c>
      <c r="C5">
        <f t="shared" ref="C5:C18" si="0">B5/3</f>
        <v>24</v>
      </c>
    </row>
    <row r="6" spans="1:10">
      <c r="A6" t="s">
        <v>9</v>
      </c>
      <c r="B6">
        <v>96</v>
      </c>
      <c r="C6">
        <f t="shared" si="0"/>
        <v>32</v>
      </c>
    </row>
    <row r="7" spans="1:10">
      <c r="A7" t="s">
        <v>10</v>
      </c>
      <c r="B7">
        <v>192</v>
      </c>
      <c r="C7">
        <f t="shared" si="0"/>
        <v>64</v>
      </c>
    </row>
    <row r="8" spans="1:10">
      <c r="A8" t="s">
        <v>12</v>
      </c>
      <c r="B8">
        <v>288</v>
      </c>
      <c r="C8">
        <f t="shared" si="0"/>
        <v>96</v>
      </c>
    </row>
    <row r="9" spans="1:10">
      <c r="A9" t="s">
        <v>35</v>
      </c>
      <c r="B9">
        <v>384</v>
      </c>
      <c r="C9">
        <f t="shared" si="0"/>
        <v>128</v>
      </c>
    </row>
    <row r="10" spans="1:10">
      <c r="A10" t="s">
        <v>36</v>
      </c>
      <c r="B10">
        <v>384</v>
      </c>
      <c r="C10">
        <f t="shared" si="0"/>
        <v>128</v>
      </c>
    </row>
    <row r="11" spans="1:10">
      <c r="A11" t="s">
        <v>35</v>
      </c>
      <c r="B11">
        <v>384</v>
      </c>
      <c r="C11">
        <f t="shared" si="0"/>
        <v>128</v>
      </c>
    </row>
    <row r="12" spans="1:10">
      <c r="A12" t="s">
        <v>11</v>
      </c>
      <c r="B12">
        <v>768</v>
      </c>
      <c r="C12">
        <f t="shared" si="0"/>
        <v>256</v>
      </c>
    </row>
    <row r="13" spans="1:10">
      <c r="A13" t="s">
        <v>37</v>
      </c>
      <c r="B13">
        <v>768</v>
      </c>
      <c r="C13">
        <f t="shared" si="0"/>
        <v>256</v>
      </c>
    </row>
    <row r="14" spans="1:10">
      <c r="A14" t="s">
        <v>30</v>
      </c>
      <c r="B14">
        <v>1152</v>
      </c>
      <c r="C14">
        <f t="shared" si="0"/>
        <v>384</v>
      </c>
    </row>
    <row r="15" spans="1:10">
      <c r="A15" t="s">
        <v>31</v>
      </c>
      <c r="B15">
        <v>1536</v>
      </c>
      <c r="C15">
        <f t="shared" si="0"/>
        <v>512</v>
      </c>
    </row>
    <row r="16" spans="1:10">
      <c r="A16" t="s">
        <v>32</v>
      </c>
      <c r="B16">
        <v>2304</v>
      </c>
      <c r="C16">
        <f t="shared" si="0"/>
        <v>768</v>
      </c>
    </row>
    <row r="17" spans="1:3">
      <c r="A17" t="s">
        <v>33</v>
      </c>
      <c r="B17">
        <v>3072</v>
      </c>
      <c r="C17">
        <f t="shared" si="0"/>
        <v>1024</v>
      </c>
    </row>
    <row r="18" spans="1:3">
      <c r="A18" t="s">
        <v>34</v>
      </c>
      <c r="B18">
        <v>6144</v>
      </c>
      <c r="C18">
        <f t="shared" si="0"/>
        <v>2048</v>
      </c>
    </row>
    <row r="20" spans="1:3">
      <c r="A20" s="6" t="s">
        <v>38</v>
      </c>
      <c r="B20" s="6"/>
      <c r="C20" s="6"/>
    </row>
    <row r="21" spans="1:3">
      <c r="A21" s="1" t="s">
        <v>0</v>
      </c>
      <c r="B21" s="1" t="s">
        <v>26</v>
      </c>
      <c r="C21" s="1" t="s">
        <v>27</v>
      </c>
    </row>
    <row r="22" spans="1:3">
      <c r="A22" t="s">
        <v>31</v>
      </c>
      <c r="B22">
        <v>12288</v>
      </c>
      <c r="C22">
        <f>B22/3</f>
        <v>4096</v>
      </c>
    </row>
    <row r="23" spans="1:3">
      <c r="A23" t="s">
        <v>33</v>
      </c>
      <c r="B23">
        <v>24576</v>
      </c>
      <c r="C23">
        <f t="shared" ref="C23:C25" si="1">B23/3</f>
        <v>8192</v>
      </c>
    </row>
    <row r="24" spans="1:3">
      <c r="A24" t="s">
        <v>34</v>
      </c>
      <c r="B24">
        <v>49152</v>
      </c>
      <c r="C24">
        <f t="shared" si="1"/>
        <v>16384</v>
      </c>
    </row>
    <row r="25" spans="1:3">
      <c r="A25" t="s">
        <v>39</v>
      </c>
      <c r="B25">
        <v>393216</v>
      </c>
      <c r="C25">
        <f t="shared" si="1"/>
        <v>131072</v>
      </c>
    </row>
  </sheetData>
  <mergeCells count="3">
    <mergeCell ref="A2:C2"/>
    <mergeCell ref="A20:C20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2" sqref="A2:A3"/>
    </sheetView>
  </sheetViews>
  <sheetFormatPr defaultRowHeight="15"/>
  <cols>
    <col min="1" max="1" width="16.42578125" customWidth="1"/>
    <col min="2" max="2" width="13.140625" customWidth="1"/>
    <col min="3" max="3" width="17.28515625" customWidth="1"/>
    <col min="4" max="4" width="12.5703125" customWidth="1"/>
    <col min="5" max="5" width="16.85546875" customWidth="1"/>
    <col min="6" max="6" width="12.85546875" customWidth="1"/>
  </cols>
  <sheetData>
    <row r="1" spans="1:6">
      <c r="A1" s="6" t="s">
        <v>225</v>
      </c>
      <c r="B1" s="6"/>
      <c r="C1" s="6"/>
      <c r="D1" s="6"/>
      <c r="E1" s="6"/>
      <c r="F1" s="6"/>
    </row>
    <row r="2" spans="1:6">
      <c r="A2" s="6" t="s">
        <v>0</v>
      </c>
      <c r="B2" s="6" t="s">
        <v>2</v>
      </c>
      <c r="C2" s="6" t="s">
        <v>99</v>
      </c>
      <c r="D2" s="6"/>
      <c r="E2" s="6" t="s">
        <v>101</v>
      </c>
      <c r="F2" s="6"/>
    </row>
    <row r="3" spans="1:6">
      <c r="A3" s="6"/>
      <c r="B3" s="6"/>
      <c r="C3" s="1" t="s">
        <v>26</v>
      </c>
      <c r="D3" s="1" t="s">
        <v>100</v>
      </c>
      <c r="E3" s="1" t="s">
        <v>26</v>
      </c>
      <c r="F3" s="1" t="s">
        <v>100</v>
      </c>
    </row>
    <row r="4" spans="1:6">
      <c r="A4" s="5" t="s">
        <v>6</v>
      </c>
      <c r="B4" s="5" t="s">
        <v>102</v>
      </c>
      <c r="C4" s="5" t="s">
        <v>103</v>
      </c>
      <c r="D4" s="5" t="s">
        <v>104</v>
      </c>
      <c r="E4" s="5" t="s">
        <v>105</v>
      </c>
      <c r="F4" s="5" t="s">
        <v>106</v>
      </c>
    </row>
    <row r="5" spans="1:6">
      <c r="A5" s="5" t="s">
        <v>60</v>
      </c>
      <c r="B5" s="5" t="s">
        <v>107</v>
      </c>
      <c r="C5" s="5" t="s">
        <v>108</v>
      </c>
      <c r="D5" s="5" t="s">
        <v>109</v>
      </c>
      <c r="E5" s="5" t="s">
        <v>110</v>
      </c>
      <c r="F5" s="5" t="s">
        <v>111</v>
      </c>
    </row>
    <row r="6" spans="1:6">
      <c r="A6" s="5" t="s">
        <v>8</v>
      </c>
      <c r="B6" s="5" t="s">
        <v>112</v>
      </c>
      <c r="C6" s="5" t="s">
        <v>113</v>
      </c>
      <c r="D6" s="5" t="s">
        <v>114</v>
      </c>
      <c r="E6" s="5" t="s">
        <v>115</v>
      </c>
      <c r="F6" s="5" t="s">
        <v>113</v>
      </c>
    </row>
    <row r="7" spans="1:6">
      <c r="A7" s="5" t="s">
        <v>29</v>
      </c>
      <c r="B7" s="5" t="s">
        <v>112</v>
      </c>
      <c r="C7" s="5" t="s">
        <v>113</v>
      </c>
      <c r="D7" s="5" t="s">
        <v>114</v>
      </c>
      <c r="E7" s="5" t="s">
        <v>115</v>
      </c>
      <c r="F7" s="5" t="s">
        <v>113</v>
      </c>
    </row>
    <row r="8" spans="1:6">
      <c r="A8" s="5" t="s">
        <v>9</v>
      </c>
      <c r="B8" s="5" t="s">
        <v>135</v>
      </c>
      <c r="C8" s="5" t="s">
        <v>136</v>
      </c>
      <c r="D8" s="5" t="s">
        <v>104</v>
      </c>
      <c r="E8" s="5" t="s">
        <v>137</v>
      </c>
      <c r="F8" s="5" t="s">
        <v>106</v>
      </c>
    </row>
    <row r="9" spans="1:6">
      <c r="A9" s="5" t="s">
        <v>35</v>
      </c>
      <c r="B9" s="5" t="s">
        <v>138</v>
      </c>
      <c r="C9" s="5" t="s">
        <v>139</v>
      </c>
      <c r="D9" s="5" t="s">
        <v>104</v>
      </c>
      <c r="E9" s="5" t="s">
        <v>140</v>
      </c>
      <c r="F9" s="5" t="s">
        <v>106</v>
      </c>
    </row>
    <row r="10" spans="1:6">
      <c r="A10" s="5" t="s">
        <v>10</v>
      </c>
      <c r="B10" s="5" t="s">
        <v>112</v>
      </c>
      <c r="C10" s="5" t="s">
        <v>116</v>
      </c>
      <c r="D10" s="5" t="s">
        <v>117</v>
      </c>
      <c r="E10" s="5" t="s">
        <v>118</v>
      </c>
      <c r="F10" s="5" t="s">
        <v>116</v>
      </c>
    </row>
    <row r="11" spans="1:6">
      <c r="A11" s="5" t="s">
        <v>141</v>
      </c>
      <c r="B11" s="5" t="s">
        <v>128</v>
      </c>
      <c r="C11" s="5" t="s">
        <v>129</v>
      </c>
      <c r="D11" s="5" t="s">
        <v>106</v>
      </c>
      <c r="E11" s="5" t="s">
        <v>130</v>
      </c>
      <c r="F11" s="5" t="s">
        <v>131</v>
      </c>
    </row>
    <row r="12" spans="1:6">
      <c r="A12" s="5" t="s">
        <v>12</v>
      </c>
      <c r="B12" s="5" t="s">
        <v>132</v>
      </c>
      <c r="C12" s="5" t="s">
        <v>133</v>
      </c>
      <c r="D12" s="5" t="s">
        <v>113</v>
      </c>
      <c r="E12" s="5" t="s">
        <v>134</v>
      </c>
      <c r="F12" s="5" t="s">
        <v>115</v>
      </c>
    </row>
    <row r="13" spans="1:6">
      <c r="A13" s="5" t="s">
        <v>11</v>
      </c>
      <c r="B13" s="5" t="s">
        <v>119</v>
      </c>
      <c r="C13" s="5" t="s">
        <v>120</v>
      </c>
      <c r="D13" s="5" t="s">
        <v>121</v>
      </c>
      <c r="E13" s="5" t="s">
        <v>122</v>
      </c>
      <c r="F13" s="5" t="s">
        <v>123</v>
      </c>
    </row>
    <row r="14" spans="1:6">
      <c r="A14" s="5" t="s">
        <v>14</v>
      </c>
      <c r="B14" s="5" t="s">
        <v>119</v>
      </c>
      <c r="C14" s="5" t="s">
        <v>124</v>
      </c>
      <c r="D14" s="5" t="s">
        <v>116</v>
      </c>
      <c r="E14" s="5" t="s">
        <v>125</v>
      </c>
      <c r="F14" s="5" t="s">
        <v>118</v>
      </c>
    </row>
    <row r="15" spans="1:6">
      <c r="A15" s="5" t="s">
        <v>13</v>
      </c>
      <c r="B15" s="5" t="s">
        <v>126</v>
      </c>
      <c r="C15" s="5" t="s">
        <v>105</v>
      </c>
      <c r="D15" s="5" t="s">
        <v>116</v>
      </c>
      <c r="E15" s="5" t="s">
        <v>127</v>
      </c>
      <c r="F15" s="5" t="s">
        <v>118</v>
      </c>
    </row>
  </sheetData>
  <mergeCells count="5">
    <mergeCell ref="A2:A3"/>
    <mergeCell ref="B2:B3"/>
    <mergeCell ref="C2:D2"/>
    <mergeCell ref="E2:F2"/>
    <mergeCell ref="A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D18" sqref="D18"/>
    </sheetView>
  </sheetViews>
  <sheetFormatPr defaultRowHeight="15"/>
  <cols>
    <col min="1" max="1" width="4.28515625" customWidth="1"/>
    <col min="2" max="2" width="16.42578125" customWidth="1"/>
    <col min="3" max="3" width="11.42578125" customWidth="1"/>
    <col min="4" max="4" width="11.5703125" customWidth="1"/>
  </cols>
  <sheetData>
    <row r="1" spans="1:4">
      <c r="A1" s="6" t="s">
        <v>224</v>
      </c>
      <c r="B1" s="6"/>
      <c r="C1" s="6"/>
      <c r="D1" s="6"/>
    </row>
    <row r="2" spans="1:4">
      <c r="A2" s="6" t="s">
        <v>40</v>
      </c>
      <c r="B2" s="6"/>
      <c r="C2" s="6"/>
      <c r="D2" s="6"/>
    </row>
    <row r="3" spans="1:4">
      <c r="A3" s="1" t="s">
        <v>41</v>
      </c>
      <c r="B3" s="1" t="s">
        <v>0</v>
      </c>
      <c r="C3" s="1" t="s">
        <v>42</v>
      </c>
      <c r="D3" s="1" t="s">
        <v>43</v>
      </c>
    </row>
    <row r="4" spans="1:4">
      <c r="A4" t="s">
        <v>44</v>
      </c>
      <c r="B4" t="s">
        <v>49</v>
      </c>
      <c r="C4">
        <v>32</v>
      </c>
      <c r="D4">
        <f>C4*22/32</f>
        <v>22</v>
      </c>
    </row>
    <row r="5" spans="1:4">
      <c r="A5" t="s">
        <v>45</v>
      </c>
      <c r="B5" t="s">
        <v>30</v>
      </c>
      <c r="C5">
        <v>128</v>
      </c>
      <c r="D5">
        <f t="shared" ref="D5:D8" si="0">C5*22/32</f>
        <v>88</v>
      </c>
    </row>
    <row r="6" spans="1:4">
      <c r="A6" t="s">
        <v>46</v>
      </c>
      <c r="B6" t="s">
        <v>24</v>
      </c>
      <c r="C6">
        <v>512</v>
      </c>
      <c r="D6">
        <f t="shared" si="0"/>
        <v>352</v>
      </c>
    </row>
    <row r="7" spans="1:4">
      <c r="A7" t="s">
        <v>47</v>
      </c>
      <c r="B7" t="s">
        <v>12</v>
      </c>
      <c r="C7">
        <v>2048</v>
      </c>
      <c r="D7">
        <f t="shared" si="0"/>
        <v>1408</v>
      </c>
    </row>
    <row r="8" spans="1:4">
      <c r="A8" t="s">
        <v>48</v>
      </c>
      <c r="B8" t="s">
        <v>11</v>
      </c>
      <c r="C8">
        <v>8192</v>
      </c>
      <c r="D8">
        <f t="shared" si="0"/>
        <v>5632</v>
      </c>
    </row>
    <row r="10" spans="1:4">
      <c r="A10" s="6" t="s">
        <v>50</v>
      </c>
      <c r="B10" s="6"/>
      <c r="C10" s="6"/>
      <c r="D10" s="6"/>
    </row>
    <row r="11" spans="1:4">
      <c r="A11" s="1" t="s">
        <v>41</v>
      </c>
      <c r="B11" s="1" t="s">
        <v>0</v>
      </c>
      <c r="C11" s="1" t="s">
        <v>42</v>
      </c>
      <c r="D11" s="1" t="s">
        <v>43</v>
      </c>
    </row>
    <row r="12" spans="1:4">
      <c r="A12" t="s">
        <v>51</v>
      </c>
      <c r="B12" t="s">
        <v>24</v>
      </c>
      <c r="C12">
        <v>4096</v>
      </c>
      <c r="D12">
        <f>C12*3/4</f>
        <v>3072</v>
      </c>
    </row>
    <row r="13" spans="1:4">
      <c r="A13" t="s">
        <v>51</v>
      </c>
      <c r="B13" t="s">
        <v>11</v>
      </c>
      <c r="C13">
        <v>8192</v>
      </c>
      <c r="D13">
        <f t="shared" ref="D13:D15" si="1">C13*3/4</f>
        <v>6144</v>
      </c>
    </row>
    <row r="14" spans="1:4">
      <c r="A14" t="s">
        <v>51</v>
      </c>
      <c r="B14" t="s">
        <v>13</v>
      </c>
      <c r="C14">
        <v>16384</v>
      </c>
      <c r="D14">
        <f t="shared" si="1"/>
        <v>12288</v>
      </c>
    </row>
    <row r="15" spans="1:4">
      <c r="A15" t="s">
        <v>51</v>
      </c>
      <c r="B15" t="s">
        <v>25</v>
      </c>
      <c r="C15">
        <v>131072</v>
      </c>
      <c r="D15">
        <f t="shared" si="1"/>
        <v>98304</v>
      </c>
    </row>
  </sheetData>
  <mergeCells count="3">
    <mergeCell ref="A2:D2"/>
    <mergeCell ref="A10:D10"/>
    <mergeCell ref="A1:D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activeCell="R12" sqref="R12"/>
    </sheetView>
  </sheetViews>
  <sheetFormatPr defaultRowHeight="15"/>
  <cols>
    <col min="1" max="1" width="14.140625" customWidth="1"/>
    <col min="2" max="2" width="14" customWidth="1"/>
    <col min="3" max="3" width="9.5703125" customWidth="1"/>
    <col min="4" max="4" width="14" customWidth="1"/>
    <col min="5" max="5" width="10.42578125" customWidth="1"/>
    <col min="6" max="6" width="13.7109375" customWidth="1"/>
    <col min="7" max="7" width="10.140625" customWidth="1"/>
    <col min="8" max="8" width="13.85546875" customWidth="1"/>
    <col min="9" max="9" width="10.28515625" customWidth="1"/>
    <col min="10" max="10" width="13.42578125" customWidth="1"/>
    <col min="11" max="11" width="10" customWidth="1"/>
    <col min="12" max="12" width="9.7109375" customWidth="1"/>
    <col min="13" max="14" width="6.140625" customWidth="1"/>
    <col min="15" max="15" width="5.85546875" customWidth="1"/>
    <col min="16" max="16" width="8.5703125" customWidth="1"/>
  </cols>
  <sheetData>
    <row r="1" spans="1:17">
      <c r="A1" s="6" t="s">
        <v>223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>
      <c r="A2" s="6" t="s">
        <v>0</v>
      </c>
      <c r="B2" s="6" t="s">
        <v>85</v>
      </c>
      <c r="C2" s="6"/>
      <c r="D2" s="6" t="s">
        <v>86</v>
      </c>
      <c r="E2" s="6"/>
      <c r="F2" s="6" t="s">
        <v>87</v>
      </c>
      <c r="G2" s="6"/>
      <c r="H2" s="6" t="s">
        <v>88</v>
      </c>
      <c r="I2" s="6"/>
      <c r="J2" s="6" t="s">
        <v>89</v>
      </c>
      <c r="K2" s="6"/>
      <c r="L2" s="6" t="s">
        <v>90</v>
      </c>
      <c r="M2" s="6" t="s">
        <v>92</v>
      </c>
      <c r="N2" s="6" t="s">
        <v>91</v>
      </c>
      <c r="O2" s="6" t="s">
        <v>96</v>
      </c>
      <c r="P2" s="6" t="s">
        <v>93</v>
      </c>
      <c r="Q2" s="1"/>
    </row>
    <row r="3" spans="1:17">
      <c r="A3" s="7"/>
      <c r="B3" s="1" t="s">
        <v>83</v>
      </c>
      <c r="C3" s="1" t="s">
        <v>84</v>
      </c>
      <c r="D3" s="1" t="s">
        <v>83</v>
      </c>
      <c r="E3" s="1" t="s">
        <v>84</v>
      </c>
      <c r="F3" s="1" t="s">
        <v>83</v>
      </c>
      <c r="G3" s="1" t="s">
        <v>84</v>
      </c>
      <c r="H3" s="1" t="s">
        <v>83</v>
      </c>
      <c r="I3" s="1" t="s">
        <v>84</v>
      </c>
      <c r="J3" s="1" t="s">
        <v>83</v>
      </c>
      <c r="K3" s="1" t="s">
        <v>84</v>
      </c>
      <c r="L3" s="6"/>
      <c r="M3" s="6"/>
      <c r="N3" s="6"/>
      <c r="O3" s="6"/>
      <c r="P3" s="6"/>
      <c r="Q3" s="1"/>
    </row>
    <row r="4" spans="1:17">
      <c r="A4" t="s">
        <v>52</v>
      </c>
      <c r="B4">
        <v>25</v>
      </c>
      <c r="C4">
        <f>2*B4</f>
        <v>50</v>
      </c>
      <c r="D4">
        <f>C4</f>
        <v>50</v>
      </c>
      <c r="E4">
        <f>2*D4</f>
        <v>100</v>
      </c>
      <c r="F4">
        <f>E4 + E4/2</f>
        <v>150</v>
      </c>
      <c r="G4">
        <f>2*F4</f>
        <v>300</v>
      </c>
      <c r="H4">
        <f>G4</f>
        <v>300</v>
      </c>
      <c r="I4">
        <f>2*H4</f>
        <v>600</v>
      </c>
      <c r="J4">
        <f>I4</f>
        <v>600</v>
      </c>
      <c r="K4">
        <f>2*J4</f>
        <v>1200</v>
      </c>
      <c r="L4">
        <v>340</v>
      </c>
      <c r="M4" s="4" t="s">
        <v>53</v>
      </c>
      <c r="N4" s="4" t="s">
        <v>53</v>
      </c>
      <c r="O4" s="4" t="s">
        <v>53</v>
      </c>
      <c r="P4" s="4" t="s">
        <v>53</v>
      </c>
    </row>
    <row r="5" spans="1:17">
      <c r="A5" t="s">
        <v>54</v>
      </c>
      <c r="B5">
        <v>37</v>
      </c>
      <c r="C5">
        <v>75</v>
      </c>
      <c r="D5">
        <f t="shared" ref="D5:D24" si="0">C5</f>
        <v>75</v>
      </c>
      <c r="E5">
        <f t="shared" ref="E5:E24" si="1">2*D5</f>
        <v>150</v>
      </c>
      <c r="F5">
        <f t="shared" ref="F5:F24" si="2">E5 + E5/2</f>
        <v>225</v>
      </c>
      <c r="G5">
        <f t="shared" ref="G5:G24" si="3">2*F5</f>
        <v>450</v>
      </c>
      <c r="H5">
        <f t="shared" ref="H5:H24" si="4">G5</f>
        <v>450</v>
      </c>
      <c r="I5">
        <f t="shared" ref="I5:I24" si="5">2*H5</f>
        <v>900</v>
      </c>
      <c r="J5">
        <f t="shared" ref="J5:J24" si="6">I5</f>
        <v>900</v>
      </c>
      <c r="K5">
        <f t="shared" ref="K5:K24" si="7">2*J5</f>
        <v>1800</v>
      </c>
      <c r="L5">
        <v>340</v>
      </c>
      <c r="M5" s="4" t="s">
        <v>53</v>
      </c>
      <c r="N5" s="4" t="s">
        <v>53</v>
      </c>
      <c r="O5" s="4" t="s">
        <v>53</v>
      </c>
      <c r="P5" s="4" t="s">
        <v>53</v>
      </c>
    </row>
    <row r="6" spans="1:17">
      <c r="A6" t="s">
        <v>35</v>
      </c>
      <c r="B6">
        <v>100</v>
      </c>
      <c r="C6">
        <f t="shared" ref="C6:C24" si="8">2*B6</f>
        <v>200</v>
      </c>
      <c r="D6">
        <f t="shared" si="0"/>
        <v>200</v>
      </c>
      <c r="E6">
        <f t="shared" si="1"/>
        <v>400</v>
      </c>
      <c r="F6">
        <f t="shared" si="2"/>
        <v>600</v>
      </c>
      <c r="G6">
        <f t="shared" si="3"/>
        <v>1200</v>
      </c>
      <c r="H6">
        <f t="shared" si="4"/>
        <v>1200</v>
      </c>
      <c r="I6">
        <f t="shared" si="5"/>
        <v>2400</v>
      </c>
      <c r="J6">
        <f t="shared" si="6"/>
        <v>2400</v>
      </c>
      <c r="K6">
        <f t="shared" si="7"/>
        <v>4800</v>
      </c>
      <c r="L6">
        <v>1975</v>
      </c>
      <c r="M6" s="4" t="s">
        <v>55</v>
      </c>
      <c r="N6" s="4" t="s">
        <v>53</v>
      </c>
      <c r="O6" s="4" t="s">
        <v>55</v>
      </c>
      <c r="P6" s="4" t="s">
        <v>53</v>
      </c>
    </row>
    <row r="7" spans="1:17">
      <c r="A7" t="s">
        <v>56</v>
      </c>
      <c r="B7">
        <v>50</v>
      </c>
      <c r="C7">
        <f t="shared" si="8"/>
        <v>100</v>
      </c>
      <c r="D7">
        <f t="shared" si="0"/>
        <v>100</v>
      </c>
      <c r="E7">
        <f t="shared" si="1"/>
        <v>200</v>
      </c>
      <c r="F7">
        <f t="shared" si="2"/>
        <v>300</v>
      </c>
      <c r="G7">
        <f t="shared" si="3"/>
        <v>600</v>
      </c>
      <c r="H7">
        <f t="shared" si="4"/>
        <v>600</v>
      </c>
      <c r="I7">
        <f t="shared" si="5"/>
        <v>1200</v>
      </c>
      <c r="J7">
        <f t="shared" si="6"/>
        <v>1200</v>
      </c>
      <c r="K7">
        <f t="shared" si="7"/>
        <v>2400</v>
      </c>
      <c r="L7">
        <v>370</v>
      </c>
      <c r="M7" s="4" t="s">
        <v>53</v>
      </c>
      <c r="N7" s="4" t="s">
        <v>53</v>
      </c>
      <c r="O7" s="4" t="s">
        <v>55</v>
      </c>
      <c r="P7" s="4" t="s">
        <v>53</v>
      </c>
    </row>
    <row r="8" spans="1:17">
      <c r="A8" t="s">
        <v>57</v>
      </c>
      <c r="B8">
        <v>50</v>
      </c>
      <c r="C8">
        <f t="shared" si="8"/>
        <v>100</v>
      </c>
      <c r="D8">
        <f t="shared" si="0"/>
        <v>100</v>
      </c>
      <c r="E8">
        <f t="shared" si="1"/>
        <v>200</v>
      </c>
      <c r="F8">
        <f t="shared" si="2"/>
        <v>300</v>
      </c>
      <c r="G8">
        <f t="shared" si="3"/>
        <v>600</v>
      </c>
      <c r="H8">
        <f t="shared" si="4"/>
        <v>600</v>
      </c>
      <c r="I8">
        <f t="shared" si="5"/>
        <v>1200</v>
      </c>
      <c r="J8">
        <f t="shared" si="6"/>
        <v>1200</v>
      </c>
      <c r="K8">
        <f t="shared" si="7"/>
        <v>2400</v>
      </c>
      <c r="L8">
        <v>350</v>
      </c>
      <c r="M8" s="4" t="s">
        <v>53</v>
      </c>
      <c r="N8" s="4" t="s">
        <v>53</v>
      </c>
      <c r="O8" s="4" t="s">
        <v>55</v>
      </c>
      <c r="P8" s="4" t="s">
        <v>53</v>
      </c>
    </row>
    <row r="9" spans="1:17">
      <c r="A9" t="s">
        <v>58</v>
      </c>
      <c r="B9">
        <v>50</v>
      </c>
      <c r="C9">
        <f t="shared" si="8"/>
        <v>100</v>
      </c>
      <c r="D9">
        <f t="shared" si="0"/>
        <v>100</v>
      </c>
      <c r="E9">
        <f t="shared" si="1"/>
        <v>200</v>
      </c>
      <c r="F9">
        <f t="shared" si="2"/>
        <v>300</v>
      </c>
      <c r="G9">
        <f t="shared" si="3"/>
        <v>600</v>
      </c>
      <c r="H9">
        <f t="shared" si="4"/>
        <v>600</v>
      </c>
      <c r="I9">
        <f t="shared" si="5"/>
        <v>1200</v>
      </c>
      <c r="J9">
        <f t="shared" si="6"/>
        <v>1200</v>
      </c>
      <c r="K9">
        <f t="shared" si="7"/>
        <v>2400</v>
      </c>
      <c r="L9">
        <v>1696</v>
      </c>
      <c r="M9" s="4" t="s">
        <v>53</v>
      </c>
      <c r="N9" s="4" t="s">
        <v>53</v>
      </c>
      <c r="O9" s="4" t="s">
        <v>55</v>
      </c>
      <c r="P9" s="4" t="s">
        <v>53</v>
      </c>
    </row>
    <row r="10" spans="1:17">
      <c r="A10" t="s">
        <v>30</v>
      </c>
      <c r="B10">
        <v>50</v>
      </c>
      <c r="C10">
        <f t="shared" si="8"/>
        <v>100</v>
      </c>
      <c r="D10">
        <f t="shared" si="0"/>
        <v>100</v>
      </c>
      <c r="E10">
        <f t="shared" si="1"/>
        <v>200</v>
      </c>
      <c r="F10">
        <f t="shared" si="2"/>
        <v>300</v>
      </c>
      <c r="G10">
        <f t="shared" si="3"/>
        <v>600</v>
      </c>
      <c r="H10">
        <f t="shared" si="4"/>
        <v>600</v>
      </c>
      <c r="I10">
        <f t="shared" si="5"/>
        <v>1200</v>
      </c>
      <c r="J10">
        <f t="shared" si="6"/>
        <v>1200</v>
      </c>
      <c r="K10">
        <f t="shared" si="7"/>
        <v>2400</v>
      </c>
      <c r="L10">
        <v>1166</v>
      </c>
      <c r="M10" s="4" t="s">
        <v>55</v>
      </c>
      <c r="N10" s="4" t="s">
        <v>53</v>
      </c>
      <c r="O10" s="4" t="s">
        <v>55</v>
      </c>
      <c r="P10" s="4" t="s">
        <v>53</v>
      </c>
    </row>
    <row r="11" spans="1:17">
      <c r="A11" t="s">
        <v>59</v>
      </c>
      <c r="B11">
        <v>62</v>
      </c>
      <c r="C11">
        <v>125</v>
      </c>
      <c r="D11">
        <f t="shared" si="0"/>
        <v>125</v>
      </c>
      <c r="E11">
        <f t="shared" si="1"/>
        <v>250</v>
      </c>
      <c r="F11">
        <f t="shared" si="2"/>
        <v>375</v>
      </c>
      <c r="G11">
        <f t="shared" si="3"/>
        <v>750</v>
      </c>
      <c r="H11">
        <f t="shared" si="4"/>
        <v>750</v>
      </c>
      <c r="I11">
        <f t="shared" si="5"/>
        <v>1500</v>
      </c>
      <c r="J11">
        <f t="shared" si="6"/>
        <v>1500</v>
      </c>
      <c r="K11">
        <f t="shared" si="7"/>
        <v>3000</v>
      </c>
      <c r="L11">
        <v>1572</v>
      </c>
      <c r="M11" s="4" t="s">
        <v>53</v>
      </c>
      <c r="N11" s="4" t="s">
        <v>53</v>
      </c>
      <c r="O11" s="4" t="s">
        <v>55</v>
      </c>
      <c r="P11" s="4" t="s">
        <v>53</v>
      </c>
    </row>
    <row r="12" spans="1:17">
      <c r="A12" t="s">
        <v>8</v>
      </c>
      <c r="B12">
        <v>75</v>
      </c>
      <c r="C12">
        <f t="shared" si="8"/>
        <v>150</v>
      </c>
      <c r="D12">
        <f t="shared" si="0"/>
        <v>150</v>
      </c>
      <c r="E12">
        <f t="shared" si="1"/>
        <v>300</v>
      </c>
      <c r="F12">
        <f t="shared" si="2"/>
        <v>450</v>
      </c>
      <c r="G12">
        <f t="shared" si="3"/>
        <v>900</v>
      </c>
      <c r="H12">
        <f t="shared" si="4"/>
        <v>900</v>
      </c>
      <c r="I12">
        <f t="shared" si="5"/>
        <v>1800</v>
      </c>
      <c r="J12">
        <f t="shared" si="6"/>
        <v>1800</v>
      </c>
      <c r="K12">
        <f t="shared" si="7"/>
        <v>3600</v>
      </c>
      <c r="L12">
        <v>1696</v>
      </c>
      <c r="M12" s="4" t="s">
        <v>53</v>
      </c>
      <c r="N12" s="4" t="s">
        <v>53</v>
      </c>
      <c r="O12" s="4" t="s">
        <v>55</v>
      </c>
      <c r="P12" s="4" t="s">
        <v>53</v>
      </c>
    </row>
    <row r="13" spans="1:17">
      <c r="A13" t="s">
        <v>9</v>
      </c>
      <c r="B13">
        <v>100</v>
      </c>
      <c r="C13">
        <f t="shared" si="8"/>
        <v>200</v>
      </c>
      <c r="D13">
        <f t="shared" si="0"/>
        <v>200</v>
      </c>
      <c r="E13">
        <f t="shared" si="1"/>
        <v>400</v>
      </c>
      <c r="F13">
        <f t="shared" si="2"/>
        <v>600</v>
      </c>
      <c r="G13">
        <f t="shared" si="3"/>
        <v>1200</v>
      </c>
      <c r="H13">
        <f t="shared" si="4"/>
        <v>1200</v>
      </c>
      <c r="I13">
        <f t="shared" si="5"/>
        <v>2400</v>
      </c>
      <c r="J13">
        <f t="shared" si="6"/>
        <v>2400</v>
      </c>
      <c r="K13">
        <f t="shared" si="7"/>
        <v>4800</v>
      </c>
      <c r="L13">
        <v>2395</v>
      </c>
      <c r="M13" s="4" t="s">
        <v>55</v>
      </c>
      <c r="N13" s="4" t="s">
        <v>53</v>
      </c>
      <c r="O13" s="4" t="s">
        <v>55</v>
      </c>
      <c r="P13" s="4" t="s">
        <v>53</v>
      </c>
    </row>
    <row r="14" spans="1:17">
      <c r="A14" t="s">
        <v>10</v>
      </c>
      <c r="B14">
        <v>100</v>
      </c>
      <c r="C14">
        <f t="shared" si="8"/>
        <v>200</v>
      </c>
      <c r="D14">
        <f t="shared" si="0"/>
        <v>200</v>
      </c>
      <c r="E14">
        <f t="shared" si="1"/>
        <v>400</v>
      </c>
      <c r="F14">
        <f t="shared" si="2"/>
        <v>600</v>
      </c>
      <c r="G14">
        <f t="shared" si="3"/>
        <v>1200</v>
      </c>
      <c r="H14">
        <f t="shared" si="4"/>
        <v>1200</v>
      </c>
      <c r="I14">
        <f t="shared" si="5"/>
        <v>2400</v>
      </c>
      <c r="J14">
        <f t="shared" si="6"/>
        <v>2400</v>
      </c>
      <c r="K14">
        <f t="shared" si="7"/>
        <v>4800</v>
      </c>
      <c r="L14">
        <v>2557</v>
      </c>
      <c r="M14" s="4" t="s">
        <v>53</v>
      </c>
      <c r="N14" s="4" t="s">
        <v>53</v>
      </c>
      <c r="O14" s="4" t="s">
        <v>55</v>
      </c>
      <c r="P14" s="4" t="s">
        <v>53</v>
      </c>
    </row>
    <row r="15" spans="1:17">
      <c r="A15" t="s">
        <v>12</v>
      </c>
      <c r="B15">
        <v>100</v>
      </c>
      <c r="C15">
        <f t="shared" si="8"/>
        <v>200</v>
      </c>
      <c r="D15">
        <f t="shared" si="0"/>
        <v>200</v>
      </c>
      <c r="E15">
        <f t="shared" si="1"/>
        <v>400</v>
      </c>
      <c r="F15">
        <f t="shared" si="2"/>
        <v>600</v>
      </c>
      <c r="G15">
        <f t="shared" si="3"/>
        <v>1200</v>
      </c>
      <c r="H15">
        <f t="shared" si="4"/>
        <v>1200</v>
      </c>
      <c r="I15">
        <f t="shared" si="5"/>
        <v>2400</v>
      </c>
      <c r="J15">
        <f t="shared" si="6"/>
        <v>2400</v>
      </c>
      <c r="K15">
        <f t="shared" si="7"/>
        <v>4800</v>
      </c>
      <c r="L15">
        <v>2725</v>
      </c>
      <c r="M15" s="4" t="s">
        <v>53</v>
      </c>
      <c r="N15" s="4" t="s">
        <v>55</v>
      </c>
      <c r="O15" s="4" t="s">
        <v>55</v>
      </c>
      <c r="P15" s="4" t="s">
        <v>53</v>
      </c>
    </row>
    <row r="16" spans="1:17">
      <c r="A16" t="s">
        <v>60</v>
      </c>
      <c r="B16">
        <v>125</v>
      </c>
      <c r="C16">
        <f t="shared" si="8"/>
        <v>250</v>
      </c>
      <c r="D16">
        <f t="shared" si="0"/>
        <v>250</v>
      </c>
      <c r="E16">
        <f t="shared" si="1"/>
        <v>500</v>
      </c>
      <c r="F16">
        <f t="shared" si="2"/>
        <v>750</v>
      </c>
      <c r="G16">
        <f t="shared" si="3"/>
        <v>1500</v>
      </c>
      <c r="H16">
        <f t="shared" si="4"/>
        <v>1500</v>
      </c>
      <c r="I16">
        <f t="shared" si="5"/>
        <v>3000</v>
      </c>
      <c r="J16">
        <f t="shared" si="6"/>
        <v>3000</v>
      </c>
      <c r="K16">
        <f t="shared" si="7"/>
        <v>6000</v>
      </c>
      <c r="L16">
        <v>2387</v>
      </c>
      <c r="M16" s="4" t="s">
        <v>53</v>
      </c>
      <c r="N16" s="4" t="s">
        <v>53</v>
      </c>
      <c r="O16" s="4" t="s">
        <v>55</v>
      </c>
      <c r="P16" s="4" t="s">
        <v>53</v>
      </c>
    </row>
    <row r="17" spans="1:16">
      <c r="A17" t="s">
        <v>61</v>
      </c>
      <c r="B17">
        <v>125</v>
      </c>
      <c r="C17">
        <f t="shared" si="8"/>
        <v>250</v>
      </c>
      <c r="D17">
        <f t="shared" si="0"/>
        <v>250</v>
      </c>
      <c r="E17">
        <f t="shared" si="1"/>
        <v>500</v>
      </c>
      <c r="F17">
        <f t="shared" si="2"/>
        <v>750</v>
      </c>
      <c r="G17">
        <f t="shared" si="3"/>
        <v>1500</v>
      </c>
      <c r="H17">
        <f t="shared" si="4"/>
        <v>1500</v>
      </c>
      <c r="I17">
        <f t="shared" si="5"/>
        <v>3000</v>
      </c>
      <c r="J17">
        <f t="shared" si="6"/>
        <v>3000</v>
      </c>
      <c r="K17">
        <f t="shared" si="7"/>
        <v>6000</v>
      </c>
      <c r="L17">
        <v>2428</v>
      </c>
      <c r="M17" s="4" t="s">
        <v>53</v>
      </c>
      <c r="N17" s="4" t="s">
        <v>55</v>
      </c>
      <c r="O17" s="4" t="s">
        <v>55</v>
      </c>
      <c r="P17" s="4" t="s">
        <v>53</v>
      </c>
    </row>
    <row r="18" spans="1:16">
      <c r="A18" t="s">
        <v>11</v>
      </c>
      <c r="B18">
        <v>150</v>
      </c>
      <c r="C18">
        <f t="shared" si="8"/>
        <v>300</v>
      </c>
      <c r="D18">
        <f t="shared" si="0"/>
        <v>300</v>
      </c>
      <c r="E18">
        <f t="shared" si="1"/>
        <v>600</v>
      </c>
      <c r="F18">
        <f t="shared" si="2"/>
        <v>900</v>
      </c>
      <c r="G18">
        <f t="shared" si="3"/>
        <v>1800</v>
      </c>
      <c r="H18">
        <f t="shared" si="4"/>
        <v>1800</v>
      </c>
      <c r="I18">
        <f t="shared" si="5"/>
        <v>3600</v>
      </c>
      <c r="J18">
        <f t="shared" si="6"/>
        <v>3600</v>
      </c>
      <c r="K18">
        <f t="shared" si="7"/>
        <v>7200</v>
      </c>
      <c r="L18">
        <v>2426</v>
      </c>
      <c r="M18" s="4" t="s">
        <v>53</v>
      </c>
      <c r="N18" s="4" t="s">
        <v>53</v>
      </c>
      <c r="O18" s="4" t="s">
        <v>55</v>
      </c>
      <c r="P18" s="4" t="s">
        <v>53</v>
      </c>
    </row>
    <row r="19" spans="1:16">
      <c r="A19" t="s">
        <v>14</v>
      </c>
      <c r="B19">
        <v>175</v>
      </c>
      <c r="C19">
        <f t="shared" si="8"/>
        <v>350</v>
      </c>
      <c r="D19">
        <f t="shared" si="0"/>
        <v>350</v>
      </c>
      <c r="E19">
        <f t="shared" si="1"/>
        <v>700</v>
      </c>
      <c r="F19">
        <f t="shared" si="2"/>
        <v>1050</v>
      </c>
      <c r="G19">
        <f t="shared" si="3"/>
        <v>2100</v>
      </c>
      <c r="H19">
        <f t="shared" si="4"/>
        <v>2100</v>
      </c>
      <c r="I19">
        <f t="shared" si="5"/>
        <v>4200</v>
      </c>
      <c r="J19">
        <f t="shared" si="6"/>
        <v>4200</v>
      </c>
      <c r="K19">
        <f t="shared" si="7"/>
        <v>8400</v>
      </c>
      <c r="L19">
        <v>4618</v>
      </c>
      <c r="M19" s="4" t="s">
        <v>53</v>
      </c>
      <c r="N19" s="4" t="s">
        <v>55</v>
      </c>
      <c r="O19" s="4" t="s">
        <v>55</v>
      </c>
      <c r="P19" s="4" t="s">
        <v>53</v>
      </c>
    </row>
    <row r="20" spans="1:16">
      <c r="A20" t="s">
        <v>13</v>
      </c>
      <c r="B20">
        <v>200</v>
      </c>
      <c r="C20">
        <f t="shared" si="8"/>
        <v>400</v>
      </c>
      <c r="D20">
        <f t="shared" si="0"/>
        <v>400</v>
      </c>
      <c r="E20">
        <f t="shared" si="1"/>
        <v>800</v>
      </c>
      <c r="F20">
        <f t="shared" si="2"/>
        <v>1200</v>
      </c>
      <c r="G20">
        <f t="shared" si="3"/>
        <v>2400</v>
      </c>
      <c r="H20">
        <f t="shared" si="4"/>
        <v>2400</v>
      </c>
      <c r="I20">
        <f t="shared" si="5"/>
        <v>4800</v>
      </c>
      <c r="J20">
        <f t="shared" si="6"/>
        <v>4800</v>
      </c>
      <c r="K20">
        <f t="shared" si="7"/>
        <v>9600</v>
      </c>
      <c r="L20">
        <v>3587</v>
      </c>
      <c r="M20" s="4" t="s">
        <v>53</v>
      </c>
      <c r="N20" s="4" t="s">
        <v>53</v>
      </c>
      <c r="O20" s="4" t="s">
        <v>55</v>
      </c>
      <c r="P20" s="4" t="s">
        <v>53</v>
      </c>
    </row>
    <row r="21" spans="1:16">
      <c r="A21" t="s">
        <v>62</v>
      </c>
      <c r="B21">
        <v>225</v>
      </c>
      <c r="C21">
        <f t="shared" si="8"/>
        <v>450</v>
      </c>
      <c r="D21">
        <f t="shared" si="0"/>
        <v>450</v>
      </c>
      <c r="E21">
        <f t="shared" si="1"/>
        <v>900</v>
      </c>
      <c r="F21">
        <f t="shared" si="2"/>
        <v>1350</v>
      </c>
      <c r="G21">
        <f t="shared" si="3"/>
        <v>2700</v>
      </c>
      <c r="H21">
        <f t="shared" si="4"/>
        <v>2700</v>
      </c>
      <c r="I21">
        <f t="shared" si="5"/>
        <v>5400</v>
      </c>
      <c r="J21">
        <f t="shared" si="6"/>
        <v>5400</v>
      </c>
      <c r="K21">
        <f t="shared" si="7"/>
        <v>10800</v>
      </c>
      <c r="L21">
        <v>3837</v>
      </c>
      <c r="M21" s="4" t="s">
        <v>53</v>
      </c>
      <c r="N21" s="4" t="s">
        <v>53</v>
      </c>
      <c r="O21" s="4" t="s">
        <v>55</v>
      </c>
      <c r="P21" s="4" t="s">
        <v>53</v>
      </c>
    </row>
    <row r="22" spans="1:16">
      <c r="A22" t="s">
        <v>63</v>
      </c>
      <c r="B22">
        <v>250</v>
      </c>
      <c r="C22">
        <f t="shared" si="8"/>
        <v>500</v>
      </c>
      <c r="D22">
        <f t="shared" si="0"/>
        <v>500</v>
      </c>
      <c r="E22">
        <f t="shared" si="1"/>
        <v>1000</v>
      </c>
      <c r="F22">
        <f t="shared" si="2"/>
        <v>1500</v>
      </c>
      <c r="G22">
        <f t="shared" si="3"/>
        <v>3000</v>
      </c>
      <c r="H22">
        <f t="shared" si="4"/>
        <v>3000</v>
      </c>
      <c r="I22">
        <f t="shared" si="5"/>
        <v>6000</v>
      </c>
      <c r="J22">
        <f t="shared" si="6"/>
        <v>6000</v>
      </c>
      <c r="K22">
        <f t="shared" si="7"/>
        <v>12000</v>
      </c>
      <c r="L22">
        <v>3398</v>
      </c>
      <c r="M22" s="4" t="s">
        <v>53</v>
      </c>
      <c r="N22" s="4" t="s">
        <v>55</v>
      </c>
      <c r="O22" s="4" t="s">
        <v>55</v>
      </c>
      <c r="P22" s="4" t="s">
        <v>53</v>
      </c>
    </row>
    <row r="23" spans="1:16">
      <c r="A23" t="s">
        <v>25</v>
      </c>
      <c r="B23">
        <v>1000</v>
      </c>
      <c r="C23">
        <f t="shared" si="8"/>
        <v>2000</v>
      </c>
      <c r="D23">
        <f t="shared" si="0"/>
        <v>2000</v>
      </c>
      <c r="E23">
        <f t="shared" si="1"/>
        <v>4000</v>
      </c>
      <c r="F23">
        <f t="shared" si="2"/>
        <v>6000</v>
      </c>
      <c r="G23">
        <f t="shared" si="3"/>
        <v>12000</v>
      </c>
      <c r="H23">
        <f t="shared" si="4"/>
        <v>12000</v>
      </c>
      <c r="I23">
        <f t="shared" si="5"/>
        <v>24000</v>
      </c>
      <c r="J23">
        <f t="shared" si="6"/>
        <v>24000</v>
      </c>
      <c r="K23">
        <f t="shared" si="7"/>
        <v>48000</v>
      </c>
      <c r="L23">
        <v>6781</v>
      </c>
      <c r="M23" s="4" t="s">
        <v>53</v>
      </c>
      <c r="N23" s="4" t="s">
        <v>55</v>
      </c>
      <c r="O23" s="4" t="s">
        <v>55</v>
      </c>
      <c r="P23" s="4" t="s">
        <v>55</v>
      </c>
    </row>
    <row r="24" spans="1:16">
      <c r="A24" t="s">
        <v>64</v>
      </c>
      <c r="B24">
        <v>500</v>
      </c>
      <c r="C24">
        <f t="shared" si="8"/>
        <v>1000</v>
      </c>
      <c r="D24">
        <f t="shared" si="0"/>
        <v>1000</v>
      </c>
      <c r="E24">
        <f t="shared" si="1"/>
        <v>2000</v>
      </c>
      <c r="F24">
        <f t="shared" si="2"/>
        <v>3000</v>
      </c>
      <c r="G24">
        <f t="shared" si="3"/>
        <v>6000</v>
      </c>
      <c r="H24">
        <f t="shared" si="4"/>
        <v>6000</v>
      </c>
      <c r="I24">
        <f t="shared" si="5"/>
        <v>12000</v>
      </c>
      <c r="J24">
        <f t="shared" si="6"/>
        <v>12000</v>
      </c>
      <c r="K24">
        <f t="shared" si="7"/>
        <v>24000</v>
      </c>
      <c r="L24">
        <v>4750</v>
      </c>
      <c r="M24" s="4" t="s">
        <v>53</v>
      </c>
      <c r="N24" s="4" t="s">
        <v>53</v>
      </c>
      <c r="O24" s="4" t="s">
        <v>55</v>
      </c>
      <c r="P24" s="4" t="s">
        <v>53</v>
      </c>
    </row>
    <row r="26" spans="1:16">
      <c r="A26" s="1" t="s">
        <v>92</v>
      </c>
      <c r="B26" t="s">
        <v>94</v>
      </c>
    </row>
    <row r="27" spans="1:16">
      <c r="A27" s="1" t="s">
        <v>91</v>
      </c>
      <c r="B27" t="s">
        <v>95</v>
      </c>
    </row>
    <row r="28" spans="1:16">
      <c r="A28" s="1" t="s">
        <v>96</v>
      </c>
      <c r="B28" t="s">
        <v>97</v>
      </c>
    </row>
    <row r="29" spans="1:16">
      <c r="A29" s="1" t="s">
        <v>93</v>
      </c>
      <c r="B29" t="s">
        <v>98</v>
      </c>
    </row>
  </sheetData>
  <mergeCells count="12">
    <mergeCell ref="A2:A3"/>
    <mergeCell ref="A1:P1"/>
    <mergeCell ref="M2:M3"/>
    <mergeCell ref="N2:N3"/>
    <mergeCell ref="O2:O3"/>
    <mergeCell ref="P2:P3"/>
    <mergeCell ref="B2:C2"/>
    <mergeCell ref="D2:E2"/>
    <mergeCell ref="F2:G2"/>
    <mergeCell ref="H2:I2"/>
    <mergeCell ref="J2:K2"/>
    <mergeCell ref="L2:L3"/>
  </mergeCells>
  <conditionalFormatting sqref="M4:P24">
    <cfRule type="cellIs" dxfId="2" priority="2" operator="equal">
      <formula>"yes"</formula>
    </cfRule>
    <cfRule type="cellIs" dxfId="1" priority="1" operator="equal">
      <formula>"no"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A2" sqref="A2:A3"/>
    </sheetView>
  </sheetViews>
  <sheetFormatPr defaultRowHeight="15"/>
  <cols>
    <col min="1" max="1" width="22.42578125" customWidth="1"/>
    <col min="2" max="2" width="12.28515625" customWidth="1"/>
    <col min="4" max="4" width="12" customWidth="1"/>
  </cols>
  <sheetData>
    <row r="1" spans="1:10">
      <c r="A1" s="6" t="s">
        <v>217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0</v>
      </c>
      <c r="B2" s="6" t="s">
        <v>216</v>
      </c>
      <c r="C2" s="6"/>
      <c r="D2" s="1"/>
      <c r="E2" s="6" t="s">
        <v>66</v>
      </c>
      <c r="F2" s="6"/>
      <c r="G2" s="6"/>
      <c r="H2" s="6"/>
      <c r="I2" s="6"/>
      <c r="J2" s="6"/>
    </row>
    <row r="3" spans="1:10">
      <c r="A3" s="6"/>
      <c r="B3" s="1" t="s">
        <v>68</v>
      </c>
      <c r="C3" s="1" t="s">
        <v>67</v>
      </c>
      <c r="D3" s="1" t="s">
        <v>215</v>
      </c>
      <c r="E3" s="1" t="s">
        <v>65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</row>
    <row r="4" spans="1:10">
      <c r="A4" t="s">
        <v>74</v>
      </c>
      <c r="B4">
        <v>2</v>
      </c>
      <c r="C4">
        <f>B4-1</f>
        <v>1</v>
      </c>
      <c r="D4">
        <v>32</v>
      </c>
      <c r="E4">
        <v>1</v>
      </c>
      <c r="F4">
        <f>E4*2</f>
        <v>2</v>
      </c>
      <c r="G4">
        <f>E4*4</f>
        <v>4</v>
      </c>
      <c r="H4">
        <f>E4*8</f>
        <v>8</v>
      </c>
      <c r="I4">
        <f>E4*12</f>
        <v>12</v>
      </c>
      <c r="J4">
        <f>E4*16</f>
        <v>16</v>
      </c>
    </row>
    <row r="5" spans="1:10">
      <c r="A5" t="s">
        <v>6</v>
      </c>
      <c r="B5">
        <v>2</v>
      </c>
      <c r="C5">
        <f t="shared" ref="C5:C26" si="0">B5-1</f>
        <v>1</v>
      </c>
      <c r="D5">
        <v>64</v>
      </c>
      <c r="E5">
        <v>1</v>
      </c>
      <c r="F5">
        <f t="shared" ref="F5:F28" si="1">E5*2</f>
        <v>2</v>
      </c>
      <c r="G5">
        <f t="shared" ref="G5:G28" si="2">E5*4</f>
        <v>4</v>
      </c>
      <c r="H5">
        <f t="shared" ref="H5:H28" si="3">E5*8</f>
        <v>8</v>
      </c>
      <c r="I5">
        <f t="shared" ref="I5:I28" si="4">E5*12</f>
        <v>12</v>
      </c>
      <c r="J5">
        <f t="shared" ref="J5:J28" si="5">E5*16</f>
        <v>16</v>
      </c>
    </row>
    <row r="6" spans="1:10">
      <c r="A6" t="s">
        <v>75</v>
      </c>
      <c r="B6">
        <v>4</v>
      </c>
      <c r="C6">
        <f t="shared" si="0"/>
        <v>3</v>
      </c>
      <c r="D6">
        <v>128</v>
      </c>
      <c r="E6">
        <v>4</v>
      </c>
      <c r="F6">
        <f t="shared" si="1"/>
        <v>8</v>
      </c>
      <c r="G6">
        <f t="shared" si="2"/>
        <v>16</v>
      </c>
      <c r="H6">
        <f t="shared" si="3"/>
        <v>32</v>
      </c>
      <c r="I6">
        <f t="shared" si="4"/>
        <v>48</v>
      </c>
      <c r="J6">
        <f t="shared" si="5"/>
        <v>64</v>
      </c>
    </row>
    <row r="7" spans="1:10">
      <c r="A7" t="s">
        <v>58</v>
      </c>
      <c r="B7">
        <v>2</v>
      </c>
      <c r="C7">
        <f t="shared" si="0"/>
        <v>1</v>
      </c>
      <c r="D7">
        <v>256</v>
      </c>
      <c r="E7">
        <v>1</v>
      </c>
      <c r="F7">
        <f t="shared" si="1"/>
        <v>2</v>
      </c>
      <c r="G7">
        <f t="shared" si="2"/>
        <v>4</v>
      </c>
      <c r="H7">
        <f t="shared" si="3"/>
        <v>8</v>
      </c>
      <c r="I7">
        <f t="shared" si="4"/>
        <v>12</v>
      </c>
      <c r="J7">
        <f t="shared" si="5"/>
        <v>16</v>
      </c>
    </row>
    <row r="8" spans="1:10">
      <c r="A8" t="s">
        <v>76</v>
      </c>
      <c r="B8">
        <v>2</v>
      </c>
      <c r="C8">
        <f t="shared" si="0"/>
        <v>1</v>
      </c>
      <c r="D8">
        <v>384</v>
      </c>
      <c r="E8">
        <v>1</v>
      </c>
      <c r="F8">
        <f t="shared" si="1"/>
        <v>2</v>
      </c>
      <c r="G8">
        <f t="shared" si="2"/>
        <v>4</v>
      </c>
      <c r="H8">
        <f t="shared" si="3"/>
        <v>8</v>
      </c>
      <c r="I8">
        <f t="shared" si="4"/>
        <v>12</v>
      </c>
      <c r="J8">
        <f t="shared" si="5"/>
        <v>16</v>
      </c>
    </row>
    <row r="9" spans="1:10">
      <c r="A9" t="s">
        <v>77</v>
      </c>
      <c r="B9">
        <v>4</v>
      </c>
      <c r="C9">
        <f t="shared" si="0"/>
        <v>3</v>
      </c>
      <c r="D9">
        <v>512</v>
      </c>
      <c r="E9">
        <v>4</v>
      </c>
      <c r="F9">
        <f t="shared" si="1"/>
        <v>8</v>
      </c>
      <c r="G9">
        <f t="shared" si="2"/>
        <v>16</v>
      </c>
      <c r="H9">
        <f t="shared" si="3"/>
        <v>32</v>
      </c>
      <c r="I9">
        <f t="shared" si="4"/>
        <v>48</v>
      </c>
      <c r="J9">
        <f t="shared" si="5"/>
        <v>64</v>
      </c>
    </row>
    <row r="10" spans="1:10">
      <c r="A10" t="s">
        <v>78</v>
      </c>
      <c r="B10">
        <v>2</v>
      </c>
      <c r="C10">
        <f t="shared" si="0"/>
        <v>1</v>
      </c>
      <c r="D10">
        <v>1536</v>
      </c>
      <c r="E10">
        <v>1</v>
      </c>
      <c r="F10">
        <f t="shared" si="1"/>
        <v>2</v>
      </c>
      <c r="G10">
        <f t="shared" si="2"/>
        <v>4</v>
      </c>
      <c r="H10">
        <f t="shared" si="3"/>
        <v>8</v>
      </c>
      <c r="I10">
        <f t="shared" si="4"/>
        <v>12</v>
      </c>
      <c r="J10">
        <f t="shared" si="5"/>
        <v>16</v>
      </c>
    </row>
    <row r="11" spans="1:10">
      <c r="A11" t="s">
        <v>79</v>
      </c>
      <c r="B11">
        <v>2</v>
      </c>
      <c r="C11">
        <f t="shared" si="0"/>
        <v>1</v>
      </c>
      <c r="D11">
        <v>512</v>
      </c>
      <c r="E11">
        <v>3</v>
      </c>
      <c r="F11">
        <f t="shared" si="1"/>
        <v>6</v>
      </c>
      <c r="G11">
        <f t="shared" si="2"/>
        <v>12</v>
      </c>
      <c r="H11">
        <f t="shared" si="3"/>
        <v>24</v>
      </c>
      <c r="I11">
        <f t="shared" si="4"/>
        <v>36</v>
      </c>
      <c r="J11">
        <f t="shared" si="5"/>
        <v>48</v>
      </c>
    </row>
    <row r="12" spans="1:10">
      <c r="A12" t="s">
        <v>80</v>
      </c>
      <c r="B12">
        <v>2</v>
      </c>
      <c r="C12">
        <f t="shared" si="0"/>
        <v>1</v>
      </c>
      <c r="D12">
        <v>1024</v>
      </c>
      <c r="E12">
        <v>2</v>
      </c>
      <c r="F12">
        <f t="shared" si="1"/>
        <v>4</v>
      </c>
      <c r="G12">
        <f t="shared" si="2"/>
        <v>8</v>
      </c>
      <c r="H12">
        <f t="shared" si="3"/>
        <v>16</v>
      </c>
      <c r="I12">
        <f t="shared" si="4"/>
        <v>24</v>
      </c>
      <c r="J12">
        <f t="shared" si="5"/>
        <v>32</v>
      </c>
    </row>
    <row r="13" spans="1:10">
      <c r="A13" t="s">
        <v>81</v>
      </c>
      <c r="B13">
        <v>2</v>
      </c>
      <c r="C13">
        <f t="shared" si="0"/>
        <v>1</v>
      </c>
      <c r="D13">
        <v>1024</v>
      </c>
      <c r="E13">
        <v>3</v>
      </c>
      <c r="F13">
        <f t="shared" si="1"/>
        <v>6</v>
      </c>
      <c r="G13">
        <f t="shared" si="2"/>
        <v>12</v>
      </c>
      <c r="H13">
        <f t="shared" si="3"/>
        <v>24</v>
      </c>
      <c r="I13">
        <f t="shared" si="4"/>
        <v>36</v>
      </c>
      <c r="J13">
        <f t="shared" si="5"/>
        <v>48</v>
      </c>
    </row>
    <row r="14" spans="1:10">
      <c r="A14" t="s">
        <v>82</v>
      </c>
      <c r="B14">
        <v>4</v>
      </c>
      <c r="C14">
        <f t="shared" si="0"/>
        <v>3</v>
      </c>
      <c r="D14">
        <v>2048</v>
      </c>
      <c r="E14">
        <v>4</v>
      </c>
      <c r="F14">
        <f t="shared" si="1"/>
        <v>8</v>
      </c>
      <c r="G14">
        <f t="shared" si="2"/>
        <v>16</v>
      </c>
      <c r="H14">
        <f t="shared" si="3"/>
        <v>32</v>
      </c>
      <c r="I14">
        <f t="shared" si="4"/>
        <v>48</v>
      </c>
      <c r="J14">
        <f t="shared" si="5"/>
        <v>64</v>
      </c>
    </row>
    <row r="15" spans="1:10">
      <c r="A15" t="s">
        <v>10</v>
      </c>
      <c r="B15">
        <v>3</v>
      </c>
      <c r="C15">
        <f t="shared" si="0"/>
        <v>2</v>
      </c>
      <c r="D15">
        <v>2048</v>
      </c>
      <c r="E15">
        <v>2</v>
      </c>
      <c r="F15">
        <f t="shared" si="1"/>
        <v>4</v>
      </c>
      <c r="G15">
        <f t="shared" si="2"/>
        <v>8</v>
      </c>
      <c r="H15">
        <f t="shared" si="3"/>
        <v>16</v>
      </c>
      <c r="I15">
        <f t="shared" si="4"/>
        <v>24</v>
      </c>
      <c r="J15">
        <f t="shared" si="5"/>
        <v>32</v>
      </c>
    </row>
    <row r="16" spans="1:10">
      <c r="A16" t="s">
        <v>30</v>
      </c>
      <c r="B16">
        <v>2</v>
      </c>
      <c r="C16">
        <f t="shared" si="0"/>
        <v>1</v>
      </c>
      <c r="D16">
        <v>2048</v>
      </c>
      <c r="E16">
        <v>1</v>
      </c>
      <c r="F16">
        <f t="shared" si="1"/>
        <v>2</v>
      </c>
      <c r="G16">
        <f t="shared" si="2"/>
        <v>4</v>
      </c>
      <c r="H16">
        <f t="shared" si="3"/>
        <v>8</v>
      </c>
      <c r="I16">
        <f t="shared" si="4"/>
        <v>12</v>
      </c>
      <c r="J16">
        <f t="shared" si="5"/>
        <v>16</v>
      </c>
    </row>
    <row r="17" spans="1:10">
      <c r="A17" t="s">
        <v>13</v>
      </c>
      <c r="B17">
        <v>3</v>
      </c>
      <c r="C17">
        <f t="shared" si="0"/>
        <v>2</v>
      </c>
      <c r="D17">
        <v>4096</v>
      </c>
      <c r="E17">
        <v>4</v>
      </c>
      <c r="F17">
        <f t="shared" si="1"/>
        <v>8</v>
      </c>
      <c r="G17">
        <f t="shared" si="2"/>
        <v>16</v>
      </c>
      <c r="H17">
        <f t="shared" si="3"/>
        <v>32</v>
      </c>
      <c r="I17">
        <f t="shared" si="4"/>
        <v>48</v>
      </c>
      <c r="J17">
        <f t="shared" si="5"/>
        <v>64</v>
      </c>
    </row>
    <row r="18" spans="1:10">
      <c r="A18" t="s">
        <v>14</v>
      </c>
      <c r="B18">
        <v>3</v>
      </c>
      <c r="C18">
        <f t="shared" si="0"/>
        <v>2</v>
      </c>
      <c r="D18">
        <v>6144</v>
      </c>
      <c r="E18">
        <v>8</v>
      </c>
      <c r="F18">
        <f t="shared" si="1"/>
        <v>16</v>
      </c>
      <c r="G18">
        <f t="shared" si="2"/>
        <v>32</v>
      </c>
      <c r="H18">
        <f t="shared" si="3"/>
        <v>64</v>
      </c>
      <c r="I18">
        <f t="shared" si="4"/>
        <v>96</v>
      </c>
      <c r="J18">
        <f t="shared" si="5"/>
        <v>128</v>
      </c>
    </row>
    <row r="19" spans="1:10">
      <c r="A19" t="s">
        <v>142</v>
      </c>
      <c r="B19">
        <v>4</v>
      </c>
      <c r="C19">
        <f t="shared" si="0"/>
        <v>3</v>
      </c>
      <c r="D19">
        <v>16384</v>
      </c>
      <c r="E19">
        <v>4</v>
      </c>
      <c r="F19">
        <f t="shared" si="1"/>
        <v>8</v>
      </c>
      <c r="G19">
        <f t="shared" si="2"/>
        <v>16</v>
      </c>
      <c r="H19">
        <f t="shared" si="3"/>
        <v>32</v>
      </c>
      <c r="I19">
        <f t="shared" si="4"/>
        <v>48</v>
      </c>
      <c r="J19">
        <f t="shared" si="5"/>
        <v>64</v>
      </c>
    </row>
    <row r="20" spans="1:10">
      <c r="A20" t="s">
        <v>143</v>
      </c>
      <c r="B20">
        <v>2</v>
      </c>
      <c r="C20">
        <f t="shared" si="0"/>
        <v>1</v>
      </c>
      <c r="D20">
        <v>24576</v>
      </c>
      <c r="E20">
        <v>2</v>
      </c>
      <c r="F20">
        <f t="shared" si="1"/>
        <v>4</v>
      </c>
      <c r="G20">
        <f t="shared" si="2"/>
        <v>8</v>
      </c>
      <c r="H20">
        <f t="shared" si="3"/>
        <v>16</v>
      </c>
      <c r="I20">
        <f t="shared" si="4"/>
        <v>24</v>
      </c>
      <c r="J20">
        <f t="shared" si="5"/>
        <v>32</v>
      </c>
    </row>
    <row r="21" spans="1:10">
      <c r="A21" t="s">
        <v>144</v>
      </c>
      <c r="B21">
        <v>2</v>
      </c>
      <c r="C21">
        <f t="shared" si="0"/>
        <v>1</v>
      </c>
      <c r="D21">
        <v>24576</v>
      </c>
      <c r="E21">
        <v>4</v>
      </c>
      <c r="F21">
        <f t="shared" si="1"/>
        <v>8</v>
      </c>
      <c r="G21">
        <f t="shared" si="2"/>
        <v>16</v>
      </c>
      <c r="H21">
        <f t="shared" si="3"/>
        <v>32</v>
      </c>
      <c r="I21">
        <f t="shared" si="4"/>
        <v>48</v>
      </c>
      <c r="J21">
        <f t="shared" si="5"/>
        <v>64</v>
      </c>
    </row>
    <row r="22" spans="1:10">
      <c r="A22" t="s">
        <v>145</v>
      </c>
      <c r="B22">
        <v>4</v>
      </c>
      <c r="C22">
        <f t="shared" si="0"/>
        <v>3</v>
      </c>
      <c r="D22">
        <v>8192</v>
      </c>
      <c r="E22">
        <v>4</v>
      </c>
      <c r="F22">
        <f t="shared" si="1"/>
        <v>8</v>
      </c>
      <c r="G22">
        <f t="shared" si="2"/>
        <v>16</v>
      </c>
      <c r="H22">
        <f t="shared" si="3"/>
        <v>32</v>
      </c>
      <c r="I22">
        <f t="shared" si="4"/>
        <v>48</v>
      </c>
      <c r="J22">
        <f t="shared" si="5"/>
        <v>64</v>
      </c>
    </row>
    <row r="23" spans="1:10">
      <c r="A23" t="s">
        <v>146</v>
      </c>
      <c r="B23">
        <v>2</v>
      </c>
      <c r="C23">
        <f t="shared" si="0"/>
        <v>1</v>
      </c>
      <c r="D23">
        <v>98304</v>
      </c>
      <c r="E23">
        <v>4</v>
      </c>
      <c r="F23">
        <f t="shared" si="1"/>
        <v>8</v>
      </c>
      <c r="G23">
        <f t="shared" si="2"/>
        <v>16</v>
      </c>
      <c r="H23">
        <f t="shared" si="3"/>
        <v>32</v>
      </c>
      <c r="I23">
        <f t="shared" si="4"/>
        <v>48</v>
      </c>
      <c r="J23">
        <f t="shared" si="5"/>
        <v>64</v>
      </c>
    </row>
    <row r="24" spans="1:10">
      <c r="A24" t="s">
        <v>147</v>
      </c>
      <c r="B24">
        <v>4</v>
      </c>
      <c r="C24">
        <f t="shared" si="0"/>
        <v>3</v>
      </c>
      <c r="D24">
        <v>32768</v>
      </c>
      <c r="E24">
        <v>4</v>
      </c>
      <c r="F24">
        <f t="shared" si="1"/>
        <v>8</v>
      </c>
      <c r="G24">
        <f t="shared" si="2"/>
        <v>16</v>
      </c>
      <c r="H24">
        <f t="shared" si="3"/>
        <v>32</v>
      </c>
      <c r="I24">
        <f t="shared" si="4"/>
        <v>48</v>
      </c>
      <c r="J24">
        <f t="shared" si="5"/>
        <v>64</v>
      </c>
    </row>
    <row r="25" spans="1:10">
      <c r="A25" t="s">
        <v>148</v>
      </c>
      <c r="B25">
        <v>4</v>
      </c>
      <c r="C25">
        <f t="shared" si="0"/>
        <v>3</v>
      </c>
      <c r="D25">
        <v>65536</v>
      </c>
      <c r="E25">
        <v>4</v>
      </c>
      <c r="F25">
        <f t="shared" si="1"/>
        <v>8</v>
      </c>
      <c r="G25">
        <f t="shared" si="2"/>
        <v>16</v>
      </c>
      <c r="H25">
        <f t="shared" si="3"/>
        <v>32</v>
      </c>
      <c r="I25">
        <f t="shared" si="4"/>
        <v>48</v>
      </c>
      <c r="J25">
        <f t="shared" si="5"/>
        <v>64</v>
      </c>
    </row>
    <row r="26" spans="1:10">
      <c r="A26" t="s">
        <v>149</v>
      </c>
      <c r="B26">
        <v>4</v>
      </c>
      <c r="C26">
        <f t="shared" si="0"/>
        <v>3</v>
      </c>
      <c r="D26">
        <v>98304</v>
      </c>
      <c r="E26">
        <v>4</v>
      </c>
      <c r="F26">
        <f t="shared" si="1"/>
        <v>8</v>
      </c>
      <c r="G26">
        <f t="shared" si="2"/>
        <v>16</v>
      </c>
      <c r="H26">
        <f t="shared" si="3"/>
        <v>32</v>
      </c>
      <c r="I26">
        <f t="shared" si="4"/>
        <v>48</v>
      </c>
      <c r="J26">
        <f t="shared" si="5"/>
        <v>64</v>
      </c>
    </row>
    <row r="27" spans="1:10">
      <c r="A27" t="s">
        <v>34</v>
      </c>
      <c r="B27">
        <v>2</v>
      </c>
      <c r="C27" t="s">
        <v>51</v>
      </c>
      <c r="D27">
        <v>65536</v>
      </c>
      <c r="E27">
        <v>1</v>
      </c>
      <c r="F27">
        <f t="shared" si="1"/>
        <v>2</v>
      </c>
      <c r="G27">
        <f t="shared" si="2"/>
        <v>4</v>
      </c>
      <c r="H27">
        <f t="shared" si="3"/>
        <v>8</v>
      </c>
      <c r="I27">
        <f t="shared" si="4"/>
        <v>12</v>
      </c>
      <c r="J27">
        <f t="shared" si="5"/>
        <v>16</v>
      </c>
    </row>
    <row r="28" spans="1:10">
      <c r="A28" t="s">
        <v>150</v>
      </c>
      <c r="B28">
        <v>1</v>
      </c>
      <c r="C28" t="s">
        <v>51</v>
      </c>
      <c r="D28">
        <v>8589934592</v>
      </c>
      <c r="E28">
        <v>4</v>
      </c>
      <c r="F28">
        <f t="shared" si="1"/>
        <v>8</v>
      </c>
      <c r="G28">
        <f t="shared" si="2"/>
        <v>16</v>
      </c>
      <c r="H28">
        <f t="shared" si="3"/>
        <v>32</v>
      </c>
      <c r="I28">
        <f t="shared" si="4"/>
        <v>48</v>
      </c>
      <c r="J28">
        <f t="shared" si="5"/>
        <v>64</v>
      </c>
    </row>
  </sheetData>
  <mergeCells count="4">
    <mergeCell ref="A2:A3"/>
    <mergeCell ref="B2:C2"/>
    <mergeCell ref="E2:J2"/>
    <mergeCell ref="A1:J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E16" sqref="E16"/>
    </sheetView>
  </sheetViews>
  <sheetFormatPr defaultRowHeight="15"/>
  <cols>
    <col min="1" max="1" width="18.140625" customWidth="1"/>
    <col min="3" max="3" width="9.28515625" bestFit="1" customWidth="1"/>
    <col min="4" max="4" width="10.28515625" customWidth="1"/>
    <col min="5" max="5" width="10" bestFit="1" customWidth="1"/>
    <col min="6" max="6" width="11.140625" customWidth="1"/>
    <col min="7" max="7" width="10.7109375" customWidth="1"/>
  </cols>
  <sheetData>
    <row r="1" spans="1:8">
      <c r="A1" s="6" t="s">
        <v>220</v>
      </c>
      <c r="B1" s="6"/>
      <c r="C1" s="6"/>
      <c r="D1" s="6"/>
      <c r="E1" s="6"/>
      <c r="F1" s="6"/>
      <c r="G1" s="6"/>
      <c r="H1" s="6"/>
    </row>
    <row r="2" spans="1:8">
      <c r="A2" s="6" t="s">
        <v>218</v>
      </c>
      <c r="B2" s="6"/>
      <c r="C2" s="6"/>
      <c r="D2" s="6"/>
      <c r="E2" s="6"/>
      <c r="F2" s="6"/>
    </row>
    <row r="3" spans="1:8">
      <c r="A3" s="1" t="s">
        <v>151</v>
      </c>
      <c r="B3" s="6" t="s">
        <v>41</v>
      </c>
      <c r="C3" s="6"/>
      <c r="D3" s="6"/>
      <c r="E3" s="6"/>
      <c r="F3" s="6"/>
    </row>
    <row r="4" spans="1:8">
      <c r="A4" s="1"/>
      <c r="B4" s="1" t="s">
        <v>152</v>
      </c>
      <c r="C4" s="1" t="s">
        <v>44</v>
      </c>
      <c r="D4" s="1" t="s">
        <v>45</v>
      </c>
      <c r="E4" s="1" t="s">
        <v>46</v>
      </c>
      <c r="F4" s="1" t="s">
        <v>48</v>
      </c>
    </row>
    <row r="5" spans="1:8">
      <c r="A5" t="s">
        <v>153</v>
      </c>
      <c r="B5">
        <v>16000</v>
      </c>
      <c r="C5">
        <f>B5*4</f>
        <v>64000</v>
      </c>
      <c r="D5">
        <f>C5*4</f>
        <v>256000</v>
      </c>
      <c r="E5">
        <f>D5*4</f>
        <v>1024000</v>
      </c>
      <c r="F5">
        <f>E5*4</f>
        <v>4096000</v>
      </c>
    </row>
    <row r="6" spans="1:8">
      <c r="A6" t="s">
        <v>154</v>
      </c>
      <c r="B6">
        <v>32000</v>
      </c>
      <c r="C6">
        <f t="shared" ref="C6:F6" si="0">B6*4</f>
        <v>128000</v>
      </c>
      <c r="D6">
        <f t="shared" si="0"/>
        <v>512000</v>
      </c>
      <c r="E6">
        <f t="shared" si="0"/>
        <v>2048000</v>
      </c>
      <c r="F6">
        <f t="shared" si="0"/>
        <v>8192000</v>
      </c>
    </row>
    <row r="7" spans="1:8">
      <c r="A7" t="s">
        <v>155</v>
      </c>
      <c r="B7">
        <v>32000</v>
      </c>
      <c r="C7">
        <f t="shared" ref="C7:F7" si="1">B7*4</f>
        <v>128000</v>
      </c>
      <c r="D7">
        <f t="shared" si="1"/>
        <v>512000</v>
      </c>
      <c r="E7">
        <f t="shared" si="1"/>
        <v>2048000</v>
      </c>
      <c r="F7">
        <f t="shared" si="1"/>
        <v>8192000</v>
      </c>
    </row>
    <row r="8" spans="1:8">
      <c r="A8" t="s">
        <v>156</v>
      </c>
      <c r="B8">
        <v>512000</v>
      </c>
      <c r="C8">
        <f t="shared" ref="C8:F8" si="2">B8*4</f>
        <v>2048000</v>
      </c>
      <c r="D8">
        <f t="shared" si="2"/>
        <v>8192000</v>
      </c>
      <c r="E8">
        <f t="shared" si="2"/>
        <v>32768000</v>
      </c>
      <c r="F8">
        <f t="shared" si="2"/>
        <v>131072000</v>
      </c>
    </row>
    <row r="9" spans="1:8">
      <c r="A9" t="s">
        <v>157</v>
      </c>
      <c r="B9">
        <v>1024000</v>
      </c>
      <c r="C9">
        <f t="shared" ref="C9:F9" si="3">B9*4</f>
        <v>4096000</v>
      </c>
      <c r="D9">
        <f t="shared" si="3"/>
        <v>16384000</v>
      </c>
      <c r="E9">
        <f t="shared" si="3"/>
        <v>65536000</v>
      </c>
      <c r="F9">
        <f t="shared" si="3"/>
        <v>262144000</v>
      </c>
    </row>
    <row r="11" spans="1:8">
      <c r="A11" s="6" t="s">
        <v>219</v>
      </c>
      <c r="B11" s="6"/>
      <c r="C11" s="6"/>
      <c r="D11" s="6"/>
      <c r="E11" s="6"/>
      <c r="F11" s="6"/>
      <c r="G11" s="6"/>
    </row>
    <row r="12" spans="1:8">
      <c r="A12" s="1" t="s">
        <v>158</v>
      </c>
      <c r="B12" s="6" t="s">
        <v>41</v>
      </c>
      <c r="C12" s="6"/>
      <c r="D12" s="6"/>
      <c r="E12" s="6"/>
      <c r="F12" s="6"/>
      <c r="G12" s="6"/>
    </row>
    <row r="13" spans="1:8">
      <c r="A13" s="1"/>
      <c r="B13" s="1" t="s">
        <v>161</v>
      </c>
      <c r="C13" s="1" t="s">
        <v>162</v>
      </c>
      <c r="D13" s="1" t="s">
        <v>163</v>
      </c>
      <c r="E13" s="1" t="s">
        <v>164</v>
      </c>
      <c r="F13" s="1" t="s">
        <v>165</v>
      </c>
      <c r="G13" s="1" t="s">
        <v>166</v>
      </c>
    </row>
    <row r="14" spans="1:8">
      <c r="A14" t="s">
        <v>159</v>
      </c>
      <c r="B14">
        <v>3200000</v>
      </c>
      <c r="C14">
        <f t="shared" ref="C14:G15" si="4">B14*4</f>
        <v>12800000</v>
      </c>
      <c r="D14">
        <f t="shared" si="4"/>
        <v>51200000</v>
      </c>
      <c r="E14">
        <f t="shared" si="4"/>
        <v>204800000</v>
      </c>
      <c r="F14">
        <f t="shared" si="4"/>
        <v>819200000</v>
      </c>
      <c r="G14">
        <f t="shared" si="4"/>
        <v>3276800000</v>
      </c>
    </row>
    <row r="15" spans="1:8">
      <c r="A15" t="s">
        <v>160</v>
      </c>
      <c r="B15">
        <v>6400000</v>
      </c>
      <c r="C15">
        <f t="shared" si="4"/>
        <v>25600000</v>
      </c>
      <c r="D15">
        <f t="shared" si="4"/>
        <v>102400000</v>
      </c>
      <c r="E15">
        <f>D15*4</f>
        <v>409600000</v>
      </c>
      <c r="F15">
        <f t="shared" si="4"/>
        <v>1638400000</v>
      </c>
      <c r="G15">
        <f t="shared" si="4"/>
        <v>6553600000</v>
      </c>
    </row>
  </sheetData>
  <mergeCells count="5">
    <mergeCell ref="B3:F3"/>
    <mergeCell ref="B12:G12"/>
    <mergeCell ref="A2:F2"/>
    <mergeCell ref="A11:G11"/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Heaters</vt:lpstr>
      <vt:lpstr>Steam Boilers</vt:lpstr>
      <vt:lpstr>Steam Turbines</vt:lpstr>
      <vt:lpstr>Steam Engines</vt:lpstr>
      <vt:lpstr>Electric Dynamos</vt:lpstr>
      <vt:lpstr>Fluid Pipes</vt:lpstr>
      <vt:lpstr>Electric Wires</vt:lpstr>
      <vt:lpstr>Batteries and Energium crystals</vt:lpstr>
      <vt:lpstr>Converters</vt:lpstr>
      <vt:lpstr>Singleblock Machines</vt:lpstr>
      <vt:lpstr>Item pipes</vt:lpstr>
      <vt:lpstr>Axles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2019-10-23T19:38:44Z</dcterms:modified>
</cp:coreProperties>
</file>